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BaksaiE\Downloads\új tantervek\2. napirend_9.sz. melléklet_tűzvédelmi mérnök\"/>
    </mc:Choice>
  </mc:AlternateContent>
  <bookViews>
    <workbookView xWindow="0" yWindow="0" windowWidth="28800" windowHeight="12300" tabRatio="750"/>
  </bookViews>
  <sheets>
    <sheet name="TŰZVÉDELMIMÉRNÖKI" sheetId="8" r:id="rId1"/>
    <sheet name="Előtanulmányi rend" sheetId="9" r:id="rId2"/>
  </sheets>
  <definedNames>
    <definedName name="_1A83.2_1" localSheetId="1">#REF!</definedName>
    <definedName name="_1A83.2_1">#REF!</definedName>
    <definedName name="_2A83.2_2" localSheetId="1">#REF!</definedName>
    <definedName name="_2A83.2_2">#REF!</definedName>
    <definedName name="_3A83.2_3" localSheetId="1">#REF!</definedName>
    <definedName name="_3A83.2_3">#REF!</definedName>
    <definedName name="_4A83.2_4" localSheetId="1">#REF!</definedName>
    <definedName name="_4A83.2_4">#REF!</definedName>
    <definedName name="A83.2" localSheetId="1">#REF!</definedName>
    <definedName name="A83.2">#REF!</definedName>
    <definedName name="másol" localSheetId="1">#REF!</definedName>
    <definedName name="másol">#REF!</definedName>
    <definedName name="_xlnm.Print_Area" localSheetId="0">TŰZVÉDELMIMÉRNÖKI!$A$1:$AO$148</definedName>
  </definedNames>
  <calcPr calcId="162913"/>
</workbook>
</file>

<file path=xl/calcChain.xml><?xml version="1.0" encoding="utf-8"?>
<calcChain xmlns="http://schemas.openxmlformats.org/spreadsheetml/2006/main">
  <c r="AM62" i="8" l="1"/>
  <c r="AL62" i="8"/>
  <c r="AK62" i="8"/>
  <c r="AJ62" i="8"/>
  <c r="AM56" i="8"/>
  <c r="AL56" i="8"/>
  <c r="AK56" i="8"/>
  <c r="AJ56" i="8"/>
  <c r="AP7" i="8" l="1"/>
  <c r="AM97" i="8" l="1"/>
  <c r="AM98" i="8"/>
  <c r="AM99" i="8"/>
  <c r="AM100" i="8"/>
  <c r="AM101" i="8"/>
  <c r="AM102" i="8"/>
  <c r="AM103" i="8"/>
  <c r="AM104" i="8"/>
  <c r="AM105" i="8"/>
  <c r="AM106" i="8"/>
  <c r="AM107" i="8"/>
  <c r="AM108" i="8"/>
  <c r="AM109" i="8"/>
  <c r="AM110" i="8"/>
  <c r="AM96" i="8"/>
  <c r="AJ97" i="8"/>
  <c r="AK97" i="8"/>
  <c r="AJ98" i="8"/>
  <c r="AK98" i="8"/>
  <c r="AJ99" i="8"/>
  <c r="AK99" i="8"/>
  <c r="AJ100" i="8"/>
  <c r="AK100" i="8"/>
  <c r="AJ101" i="8"/>
  <c r="AK101" i="8"/>
  <c r="AJ102" i="8"/>
  <c r="AK102" i="8"/>
  <c r="AJ103" i="8"/>
  <c r="AK103" i="8"/>
  <c r="AJ104" i="8"/>
  <c r="AK104" i="8"/>
  <c r="AJ105" i="8"/>
  <c r="AK105" i="8"/>
  <c r="AJ106" i="8"/>
  <c r="AK106" i="8"/>
  <c r="AJ107" i="8"/>
  <c r="AK107" i="8"/>
  <c r="AJ108" i="8"/>
  <c r="AK108" i="8"/>
  <c r="AJ109" i="8"/>
  <c r="AK109" i="8"/>
  <c r="AJ110" i="8"/>
  <c r="AK110" i="8"/>
  <c r="AK96" i="8"/>
  <c r="AJ96" i="8"/>
  <c r="AM71" i="8"/>
  <c r="AM72" i="8"/>
  <c r="AM73" i="8"/>
  <c r="AM74" i="8"/>
  <c r="AM75" i="8"/>
  <c r="AM76" i="8"/>
  <c r="AM77" i="8"/>
  <c r="AM78" i="8"/>
  <c r="AM79" i="8"/>
  <c r="AM80" i="8"/>
  <c r="AM81" i="8"/>
  <c r="AM82" i="8"/>
  <c r="AM83" i="8"/>
  <c r="AM84" i="8"/>
  <c r="AM85" i="8"/>
  <c r="AM86" i="8"/>
  <c r="AM87" i="8"/>
  <c r="AM88" i="8"/>
  <c r="AM89" i="8"/>
  <c r="AM90" i="8"/>
  <c r="AM91" i="8"/>
  <c r="AM92" i="8"/>
  <c r="AJ71" i="8"/>
  <c r="AK71" i="8"/>
  <c r="AJ72" i="8"/>
  <c r="AK72" i="8"/>
  <c r="AJ73" i="8"/>
  <c r="AK73" i="8"/>
  <c r="AJ74" i="8"/>
  <c r="AK74" i="8"/>
  <c r="AJ75" i="8"/>
  <c r="AK75" i="8"/>
  <c r="AJ76" i="8"/>
  <c r="AK76" i="8"/>
  <c r="AJ77" i="8"/>
  <c r="AK77" i="8"/>
  <c r="AJ78" i="8"/>
  <c r="AK78" i="8"/>
  <c r="AJ79" i="8"/>
  <c r="AK79" i="8"/>
  <c r="AJ80" i="8"/>
  <c r="AK80" i="8"/>
  <c r="AJ81" i="8"/>
  <c r="AK81" i="8"/>
  <c r="AJ82" i="8"/>
  <c r="AK82" i="8"/>
  <c r="AJ83" i="8"/>
  <c r="AK83" i="8"/>
  <c r="AJ84" i="8"/>
  <c r="AK84" i="8"/>
  <c r="AJ85" i="8"/>
  <c r="AK85" i="8"/>
  <c r="AJ86" i="8"/>
  <c r="AK86" i="8"/>
  <c r="AJ87" i="8"/>
  <c r="AK87" i="8"/>
  <c r="AJ88" i="8"/>
  <c r="AK88" i="8"/>
  <c r="AJ89" i="8"/>
  <c r="AK89" i="8"/>
  <c r="AJ90" i="8"/>
  <c r="AK90" i="8"/>
  <c r="AJ91" i="8"/>
  <c r="AK91" i="8"/>
  <c r="AJ92" i="8"/>
  <c r="AK92" i="8"/>
  <c r="AM70" i="8"/>
  <c r="AK70" i="8"/>
  <c r="AJ70" i="8"/>
  <c r="AM45" i="8"/>
  <c r="AM46" i="8"/>
  <c r="AM47" i="8"/>
  <c r="AM48" i="8"/>
  <c r="AM49" i="8"/>
  <c r="AM50" i="8"/>
  <c r="AM51" i="8"/>
  <c r="AM52" i="8"/>
  <c r="AM53" i="8"/>
  <c r="AM54" i="8"/>
  <c r="AM55" i="8"/>
  <c r="AM57" i="8"/>
  <c r="AM58" i="8"/>
  <c r="AM59" i="8"/>
  <c r="AM60" i="8"/>
  <c r="AM61" i="8"/>
  <c r="AM63" i="8"/>
  <c r="AM64" i="8"/>
  <c r="AM65" i="8"/>
  <c r="AM66" i="8"/>
  <c r="AM67" i="8"/>
  <c r="AJ45" i="8"/>
  <c r="AK45" i="8"/>
  <c r="AJ46" i="8"/>
  <c r="AK46" i="8"/>
  <c r="AJ47" i="8"/>
  <c r="AK47" i="8"/>
  <c r="AJ48" i="8"/>
  <c r="AK48" i="8"/>
  <c r="AJ49" i="8"/>
  <c r="AK49" i="8"/>
  <c r="AJ50" i="8"/>
  <c r="AK50" i="8"/>
  <c r="AJ51" i="8"/>
  <c r="AK51" i="8"/>
  <c r="AJ52" i="8"/>
  <c r="AK52" i="8"/>
  <c r="AJ53" i="8"/>
  <c r="AK53" i="8"/>
  <c r="AJ54" i="8"/>
  <c r="AK54" i="8"/>
  <c r="AJ55" i="8"/>
  <c r="AK55" i="8"/>
  <c r="AJ57" i="8"/>
  <c r="AK57" i="8"/>
  <c r="AJ58" i="8"/>
  <c r="AK58" i="8"/>
  <c r="AJ59" i="8"/>
  <c r="AK59" i="8"/>
  <c r="AJ60" i="8"/>
  <c r="AK60" i="8"/>
  <c r="AJ61" i="8"/>
  <c r="AK61" i="8"/>
  <c r="AJ63" i="8"/>
  <c r="AK63" i="8"/>
  <c r="AJ64" i="8"/>
  <c r="AK64" i="8"/>
  <c r="AJ65" i="8"/>
  <c r="AK65" i="8"/>
  <c r="AJ66" i="8"/>
  <c r="AK66" i="8"/>
  <c r="AJ67" i="8"/>
  <c r="AK67" i="8"/>
  <c r="AM44" i="8"/>
  <c r="AK44" i="8"/>
  <c r="AJ44" i="8"/>
  <c r="AM28" i="8"/>
  <c r="AM29" i="8"/>
  <c r="AM30" i="8"/>
  <c r="AM31" i="8"/>
  <c r="AM32" i="8"/>
  <c r="AM33" i="8"/>
  <c r="AM34" i="8"/>
  <c r="AM35" i="8"/>
  <c r="AM36" i="8"/>
  <c r="AM37" i="8"/>
  <c r="AM38" i="8"/>
  <c r="AM39" i="8"/>
  <c r="AM40" i="8"/>
  <c r="AM41" i="8"/>
  <c r="AK41" i="8"/>
  <c r="AJ41" i="8"/>
  <c r="AJ28" i="8"/>
  <c r="AK28" i="8"/>
  <c r="AJ29" i="8"/>
  <c r="AK29" i="8"/>
  <c r="AJ30" i="8"/>
  <c r="AK30" i="8"/>
  <c r="AJ31" i="8"/>
  <c r="AK31" i="8"/>
  <c r="AJ32" i="8"/>
  <c r="AK32" i="8"/>
  <c r="AJ33" i="8"/>
  <c r="AK33" i="8"/>
  <c r="AJ34" i="8"/>
  <c r="AK34" i="8"/>
  <c r="AJ35" i="8"/>
  <c r="AK35" i="8"/>
  <c r="AJ36" i="8"/>
  <c r="AK36" i="8"/>
  <c r="AJ37" i="8"/>
  <c r="AK37" i="8"/>
  <c r="AJ38" i="8"/>
  <c r="AK38" i="8"/>
  <c r="AJ39" i="8"/>
  <c r="AK39" i="8"/>
  <c r="AJ40" i="8"/>
  <c r="AK40" i="8"/>
  <c r="AM27" i="8"/>
  <c r="AK27" i="8"/>
  <c r="AJ27" i="8"/>
  <c r="AM11" i="8"/>
  <c r="AM12" i="8"/>
  <c r="AM13" i="8"/>
  <c r="AM14" i="8"/>
  <c r="AM15" i="8"/>
  <c r="AM16" i="8"/>
  <c r="AM17" i="8"/>
  <c r="AM18" i="8"/>
  <c r="AM19" i="8"/>
  <c r="AM20" i="8"/>
  <c r="AM21" i="8"/>
  <c r="AM22" i="8"/>
  <c r="AM23" i="8"/>
  <c r="AM24" i="8"/>
  <c r="AM10" i="8"/>
  <c r="AJ11" i="8"/>
  <c r="AK11" i="8"/>
  <c r="AJ12" i="8"/>
  <c r="AK12" i="8"/>
  <c r="AJ13" i="8"/>
  <c r="AK13" i="8"/>
  <c r="AJ14" i="8"/>
  <c r="AK14" i="8"/>
  <c r="AJ15" i="8"/>
  <c r="AK15" i="8"/>
  <c r="AJ16" i="8"/>
  <c r="AK16" i="8"/>
  <c r="AJ17" i="8"/>
  <c r="AK17" i="8"/>
  <c r="AJ18" i="8"/>
  <c r="AK18" i="8"/>
  <c r="AJ19" i="8"/>
  <c r="AK19" i="8"/>
  <c r="AJ20" i="8"/>
  <c r="AK20" i="8"/>
  <c r="AJ21" i="8"/>
  <c r="AK21" i="8"/>
  <c r="AJ22" i="8"/>
  <c r="AK22" i="8"/>
  <c r="AJ23" i="8"/>
  <c r="AK23" i="8"/>
  <c r="AJ24" i="8"/>
  <c r="AK24" i="8"/>
  <c r="AK10" i="8"/>
  <c r="AJ10" i="8"/>
  <c r="AG25" i="8"/>
  <c r="AF25" i="8"/>
  <c r="AG42" i="8"/>
  <c r="AF42" i="8"/>
  <c r="AG68" i="8"/>
  <c r="AF68" i="8"/>
  <c r="AG94" i="8"/>
  <c r="AF94" i="8"/>
  <c r="AG93" i="8"/>
  <c r="AF93" i="8"/>
  <c r="AG112" i="8"/>
  <c r="AF112" i="8"/>
  <c r="AG111" i="8"/>
  <c r="AF111" i="8"/>
  <c r="AC112" i="8"/>
  <c r="AB112" i="8"/>
  <c r="AC111" i="8"/>
  <c r="AB111" i="8"/>
  <c r="AC94" i="8"/>
  <c r="AB94" i="8"/>
  <c r="AC93" i="8"/>
  <c r="AB93" i="8"/>
  <c r="AC68" i="8"/>
  <c r="AB68" i="8"/>
  <c r="AC42" i="8"/>
  <c r="AB42" i="8"/>
  <c r="AC25" i="8"/>
  <c r="AB25" i="8"/>
  <c r="Y112" i="8"/>
  <c r="X112" i="8"/>
  <c r="Y111" i="8"/>
  <c r="X111" i="8"/>
  <c r="Y94" i="8"/>
  <c r="X94" i="8"/>
  <c r="Y93" i="8"/>
  <c r="X93" i="8"/>
  <c r="Y68" i="8"/>
  <c r="X68" i="8"/>
  <c r="Y42" i="8"/>
  <c r="X42" i="8"/>
  <c r="Y25" i="8"/>
  <c r="X25" i="8"/>
  <c r="U112" i="8"/>
  <c r="T112" i="8"/>
  <c r="U111" i="8"/>
  <c r="T111" i="8"/>
  <c r="U94" i="8"/>
  <c r="T94" i="8"/>
  <c r="U93" i="8"/>
  <c r="T93" i="8"/>
  <c r="U68" i="8"/>
  <c r="T68" i="8"/>
  <c r="U42" i="8"/>
  <c r="T42" i="8"/>
  <c r="U25" i="8"/>
  <c r="T25" i="8"/>
  <c r="Q112" i="8"/>
  <c r="P112" i="8"/>
  <c r="Q111" i="8"/>
  <c r="P111" i="8"/>
  <c r="Q94" i="8"/>
  <c r="P94" i="8"/>
  <c r="Q93" i="8"/>
  <c r="P93" i="8"/>
  <c r="Q68" i="8"/>
  <c r="P68" i="8"/>
  <c r="Q42" i="8"/>
  <c r="P42" i="8"/>
  <c r="Q25" i="8"/>
  <c r="P25" i="8"/>
  <c r="M112" i="8"/>
  <c r="L112" i="8"/>
  <c r="M111" i="8"/>
  <c r="L111" i="8"/>
  <c r="M94" i="8"/>
  <c r="L94" i="8"/>
  <c r="M93" i="8"/>
  <c r="L93" i="8"/>
  <c r="M68" i="8"/>
  <c r="L68" i="8"/>
  <c r="M42" i="8"/>
  <c r="L42" i="8"/>
  <c r="M25" i="8"/>
  <c r="L25" i="8"/>
  <c r="I112" i="8"/>
  <c r="H112" i="8"/>
  <c r="I111" i="8"/>
  <c r="H111" i="8"/>
  <c r="I94" i="8"/>
  <c r="H94" i="8"/>
  <c r="I93" i="8"/>
  <c r="H93" i="8"/>
  <c r="I68" i="8"/>
  <c r="H68" i="8"/>
  <c r="I42" i="8"/>
  <c r="H42" i="8"/>
  <c r="D112" i="8"/>
  <c r="D25" i="8"/>
  <c r="I25" i="8"/>
  <c r="H25" i="8"/>
  <c r="E112" i="8"/>
  <c r="E111" i="8"/>
  <c r="D111" i="8"/>
  <c r="E94" i="8"/>
  <c r="D94" i="8"/>
  <c r="E93" i="8" l="1"/>
  <c r="D93" i="8"/>
  <c r="E68" i="8"/>
  <c r="D68" i="8"/>
  <c r="E42" i="8"/>
  <c r="D42" i="8"/>
  <c r="E25" i="8"/>
  <c r="AJ68" i="8" l="1"/>
  <c r="AJ93" i="8"/>
  <c r="AK93" i="8"/>
  <c r="AJ111" i="8"/>
  <c r="AK42" i="8"/>
  <c r="AK68" i="8"/>
  <c r="AJ42" i="8"/>
  <c r="AL70" i="8" l="1"/>
  <c r="AL71" i="8" l="1"/>
  <c r="AL40" i="8" l="1"/>
  <c r="AL41" i="8"/>
  <c r="AL59" i="8"/>
  <c r="AL60" i="8"/>
  <c r="AL61" i="8"/>
  <c r="AL63" i="8"/>
  <c r="AL64" i="8"/>
  <c r="AL65" i="8"/>
  <c r="AL66" i="8"/>
  <c r="AL67" i="8"/>
  <c r="AL58" i="8" l="1"/>
  <c r="AL57" i="8"/>
  <c r="AL46" i="8"/>
  <c r="AL47" i="8"/>
  <c r="AL48" i="8"/>
  <c r="AL49" i="8"/>
  <c r="AL50" i="8"/>
  <c r="AL51" i="8"/>
  <c r="AL52" i="8"/>
  <c r="AL53" i="8"/>
  <c r="AL54" i="8"/>
  <c r="AL55" i="8"/>
  <c r="AL45" i="8"/>
  <c r="AL44" i="8"/>
  <c r="AL85" i="8" l="1"/>
  <c r="AL86" i="8"/>
  <c r="AL87" i="8"/>
  <c r="AL88" i="8"/>
  <c r="AL89" i="8"/>
  <c r="AL90" i="8"/>
  <c r="AL91" i="8"/>
  <c r="AL92" i="8"/>
  <c r="AL81" i="8"/>
  <c r="AL82" i="8"/>
  <c r="AL83" i="8"/>
  <c r="AL84" i="8"/>
  <c r="AL76" i="8"/>
  <c r="AL77" i="8"/>
  <c r="AL78" i="8"/>
  <c r="AL79" i="8"/>
  <c r="AL80" i="8"/>
  <c r="AL72" i="8"/>
  <c r="AL73" i="8"/>
  <c r="AL74" i="8"/>
  <c r="AL75" i="8"/>
  <c r="AL38" i="8"/>
  <c r="AL39" i="8"/>
  <c r="AL33" i="8"/>
  <c r="AL34" i="8"/>
  <c r="AL35" i="8"/>
  <c r="AL36" i="8"/>
  <c r="AL37" i="8"/>
  <c r="AL32" i="8"/>
  <c r="AL31" i="8"/>
  <c r="AL28" i="8"/>
  <c r="AL29" i="8"/>
  <c r="AL30" i="8"/>
  <c r="AL14" i="8" l="1"/>
  <c r="AL15" i="8"/>
  <c r="AL16" i="8"/>
  <c r="AL17" i="8"/>
  <c r="AL18" i="8"/>
  <c r="AL19" i="8"/>
  <c r="AL20" i="8"/>
  <c r="AL21" i="8"/>
  <c r="AL10" i="8" l="1"/>
  <c r="AL11" i="8"/>
  <c r="AL12" i="8"/>
  <c r="AL13" i="8"/>
  <c r="AL22" i="8"/>
  <c r="AL23" i="8"/>
  <c r="AL24" i="8"/>
  <c r="AL27" i="8"/>
  <c r="AH42" i="8"/>
  <c r="Z42" i="8"/>
  <c r="F68" i="8"/>
  <c r="J68" i="8"/>
  <c r="N68" i="8"/>
  <c r="R68" i="8"/>
  <c r="V68" i="8"/>
  <c r="Z68" i="8"/>
  <c r="AD68" i="8"/>
  <c r="AH68" i="8"/>
  <c r="Z94" i="8"/>
  <c r="V94" i="8"/>
  <c r="Z93" i="8"/>
  <c r="V93" i="8"/>
  <c r="V42" i="8"/>
  <c r="Z25" i="8"/>
  <c r="V25" i="8"/>
  <c r="AA137" i="8" l="1"/>
  <c r="AL112" i="8"/>
  <c r="W137" i="8"/>
  <c r="AL68" i="8"/>
  <c r="AM68" i="8"/>
  <c r="W143" i="8"/>
  <c r="AA143" i="8"/>
  <c r="AA131" i="8"/>
  <c r="AA132" i="8"/>
  <c r="AA133" i="8"/>
  <c r="AA134" i="8"/>
  <c r="AA135" i="8"/>
  <c r="AA136" i="8"/>
  <c r="AA138" i="8"/>
  <c r="AA139" i="8"/>
  <c r="AA140" i="8"/>
  <c r="AA141" i="8"/>
  <c r="AA142" i="8"/>
  <c r="W131" i="8"/>
  <c r="W132" i="8"/>
  <c r="W133" i="8"/>
  <c r="W134" i="8"/>
  <c r="W135" i="8"/>
  <c r="W136" i="8"/>
  <c r="W138" i="8"/>
  <c r="W139" i="8"/>
  <c r="W140" i="8"/>
  <c r="W141" i="8"/>
  <c r="W142" i="8"/>
  <c r="F25" i="8"/>
  <c r="J25" i="8"/>
  <c r="N25" i="8"/>
  <c r="R25" i="8"/>
  <c r="AD25" i="8"/>
  <c r="AH25" i="8"/>
  <c r="AL94" i="8"/>
  <c r="F42" i="8"/>
  <c r="J42" i="8"/>
  <c r="N42" i="8"/>
  <c r="R42" i="8"/>
  <c r="AD42" i="8"/>
  <c r="F93" i="8"/>
  <c r="J93" i="8"/>
  <c r="N93" i="8"/>
  <c r="R93" i="8"/>
  <c r="AD93" i="8"/>
  <c r="AH93" i="8"/>
  <c r="F94" i="8"/>
  <c r="J94" i="8"/>
  <c r="N94" i="8"/>
  <c r="R94" i="8"/>
  <c r="AD94" i="8"/>
  <c r="AH94" i="8"/>
  <c r="AE137" i="8" l="1"/>
  <c r="S137" i="8"/>
  <c r="AI137" i="8"/>
  <c r="O137" i="8"/>
  <c r="K137" i="8"/>
  <c r="G137" i="8"/>
  <c r="AI141" i="8"/>
  <c r="AM112" i="8"/>
  <c r="AM94" i="8"/>
  <c r="K136" i="8"/>
  <c r="AI142" i="8"/>
  <c r="S133" i="8"/>
  <c r="S140" i="8"/>
  <c r="S142" i="8"/>
  <c r="AM93" i="8"/>
  <c r="S132" i="8"/>
  <c r="G132" i="8"/>
  <c r="G133" i="8"/>
  <c r="G139" i="8"/>
  <c r="G140" i="8"/>
  <c r="AI143" i="8"/>
  <c r="G136" i="8"/>
  <c r="S136" i="8"/>
  <c r="S134" i="8"/>
  <c r="S131" i="8"/>
  <c r="AI133" i="8"/>
  <c r="AI135" i="8"/>
  <c r="AI134" i="8"/>
  <c r="AI140" i="8"/>
  <c r="AI131" i="8"/>
  <c r="S143" i="8"/>
  <c r="AI138" i="8"/>
  <c r="S135" i="8"/>
  <c r="K140" i="8"/>
  <c r="G134" i="8"/>
  <c r="AL93" i="8"/>
  <c r="S138" i="8"/>
  <c r="AI139" i="8"/>
  <c r="S139" i="8"/>
  <c r="AI132" i="8"/>
  <c r="K134" i="8"/>
  <c r="G135" i="8"/>
  <c r="AI136" i="8"/>
  <c r="G141" i="8"/>
  <c r="G143" i="8"/>
  <c r="G142" i="8"/>
  <c r="G138" i="8"/>
  <c r="AM111" i="8"/>
  <c r="K131" i="8"/>
  <c r="AL25" i="8"/>
  <c r="K138" i="8"/>
  <c r="K142" i="8"/>
  <c r="K143" i="8"/>
  <c r="K141" i="8"/>
  <c r="K139" i="8"/>
  <c r="K135" i="8"/>
  <c r="K133" i="8"/>
  <c r="AE133" i="8"/>
  <c r="AE141" i="8"/>
  <c r="AE136" i="8"/>
  <c r="AE134" i="8"/>
  <c r="AE142" i="8"/>
  <c r="AE131" i="8"/>
  <c r="AE135" i="8"/>
  <c r="AE139" i="8"/>
  <c r="AE132" i="8"/>
  <c r="AE140" i="8"/>
  <c r="AE138" i="8"/>
  <c r="AE143" i="8"/>
  <c r="AM42" i="8"/>
  <c r="AK112" i="8"/>
  <c r="AJ112" i="8"/>
  <c r="G131" i="8"/>
  <c r="S141" i="8"/>
  <c r="AL42" i="8"/>
  <c r="AK111" i="8"/>
  <c r="O134" i="8"/>
  <c r="O136" i="8"/>
  <c r="O138" i="8"/>
  <c r="O140" i="8"/>
  <c r="O142" i="8"/>
  <c r="O131" i="8"/>
  <c r="O139" i="8"/>
  <c r="O135" i="8"/>
  <c r="O133" i="8"/>
  <c r="O141" i="8"/>
  <c r="O143" i="8"/>
  <c r="AJ25" i="8"/>
  <c r="AJ94" i="8"/>
  <c r="AL115" i="8" s="1"/>
  <c r="AK25" i="8"/>
  <c r="AK94" i="8"/>
  <c r="AL116" i="8" s="1"/>
  <c r="W144" i="8"/>
  <c r="AA144" i="8"/>
  <c r="O132" i="8"/>
  <c r="K132" i="8"/>
  <c r="AM25" i="8"/>
  <c r="AL117" i="8" l="1"/>
  <c r="AM137" i="8"/>
  <c r="AE144" i="8"/>
  <c r="AM134" i="8"/>
  <c r="AM136" i="8"/>
  <c r="AI144" i="8"/>
  <c r="S144" i="8"/>
  <c r="AM138" i="8"/>
  <c r="AM140" i="8"/>
  <c r="AM143" i="8"/>
  <c r="AM142" i="8"/>
  <c r="AM135" i="8"/>
  <c r="AM139" i="8"/>
  <c r="G144" i="8"/>
  <c r="O144" i="8"/>
  <c r="AM133" i="8"/>
  <c r="K144" i="8"/>
  <c r="AM131" i="8"/>
  <c r="AM141" i="8"/>
  <c r="AM132" i="8"/>
  <c r="AM144" i="8" l="1"/>
</calcChain>
</file>

<file path=xl/sharedStrings.xml><?xml version="1.0" encoding="utf-8"?>
<sst xmlns="http://schemas.openxmlformats.org/spreadsheetml/2006/main" count="850" uniqueCount="270">
  <si>
    <t xml:space="preserve"> TANÓRA-, KREDIT- ÉS VIZSGATERV </t>
  </si>
  <si>
    <t>tantárgy kódja</t>
  </si>
  <si>
    <t>tantárgy jellege</t>
  </si>
  <si>
    <t>tanulmányi terület/tantárgy</t>
  </si>
  <si>
    <t>kredit</t>
  </si>
  <si>
    <t>K</t>
  </si>
  <si>
    <t>SZAKON ÖSSZESEN</t>
  </si>
  <si>
    <t>Kreditet nem képező tantárgyak</t>
  </si>
  <si>
    <t>x</t>
  </si>
  <si>
    <t>Szabadon választható tantárgyak</t>
  </si>
  <si>
    <t>SZV</t>
  </si>
  <si>
    <t>gyakolati kontaktórák aránya</t>
  </si>
  <si>
    <t>Szakmai gyakorlat 1.</t>
  </si>
  <si>
    <t>Szakmai gyakorlat 2.</t>
  </si>
  <si>
    <t>SZÁMONKÉRÉSEK ÖSSZESÍTŐ</t>
  </si>
  <si>
    <t>Aláírás (A)</t>
  </si>
  <si>
    <t>Beszámoló (B)</t>
  </si>
  <si>
    <t>Félévközi értékelés  (F)</t>
  </si>
  <si>
    <t>Félévközi értékelés (((zárvizsga tárgy((F(Z)))</t>
  </si>
  <si>
    <t>Gyakorlati jegy(G)</t>
  </si>
  <si>
    <t>Gyakorlati jegy (((zárvizsga tárgy((G(Z)))</t>
  </si>
  <si>
    <t>Vizsga (((zárvizsga tárgy((V(Z)))</t>
  </si>
  <si>
    <t>Alapvizsga (AV)</t>
  </si>
  <si>
    <t>Komplex vizsga (KO)</t>
  </si>
  <si>
    <t>Szigorlat (S)</t>
  </si>
  <si>
    <t>Zárvizsga tárgy(Z)</t>
  </si>
  <si>
    <t>Kritérium követelmény (KR)</t>
  </si>
  <si>
    <t>FÉLÉVENKÉNT SZÁMONKÉRÉSEK ÖSSZESEN:</t>
  </si>
  <si>
    <t>KRITÉRIUM, KÖVETELMÉNYEK</t>
  </si>
  <si>
    <t>ÖSSZES TANÓRARENDI TANÓRA</t>
  </si>
  <si>
    <t xml:space="preserve">Alkotmányjog </t>
  </si>
  <si>
    <t>Vezetés és szervezés elmélet</t>
  </si>
  <si>
    <t>Komplex szóbeli záróvizsga</t>
  </si>
  <si>
    <t>Szakdolgozat védése</t>
  </si>
  <si>
    <t>Biztonsági tanulmányok</t>
  </si>
  <si>
    <t>KK</t>
  </si>
  <si>
    <t>"KK" - kritérium követelmény</t>
  </si>
  <si>
    <t>Tűzoltási és műszaki mentési ismeretek 2.</t>
  </si>
  <si>
    <t>Tűzoltási és műszaki mentési ismeretek 1.</t>
  </si>
  <si>
    <t>Tűzoltási és műszaki mentési ismeretek 3.</t>
  </si>
  <si>
    <t>Kollokvium (K)</t>
  </si>
  <si>
    <t>Industrial Accident Preparedness (Ipari baleset-elhárítás)</t>
  </si>
  <si>
    <t>Basics of Industrial Safety (Iparbiztonság)</t>
  </si>
  <si>
    <t>Decision making in emergencies (Kényszerhelyzeti döntéshozatal technikái)</t>
  </si>
  <si>
    <t>VTMTB59A</t>
  </si>
  <si>
    <t>VTMTB41A</t>
  </si>
  <si>
    <t>Firefighting and technical rescue 1.(Tűzoltási és műszaki mentési ismeretek 1.)</t>
  </si>
  <si>
    <t>TŰZVÉDELMI MÉRNÖKI  ALAPKÉPZÉSI SZAK</t>
  </si>
  <si>
    <t>Szakmai gyakorlat 3.</t>
  </si>
  <si>
    <t>Mechanika 1. (statika)</t>
  </si>
  <si>
    <t>Térinformatika</t>
  </si>
  <si>
    <t>F</t>
  </si>
  <si>
    <t>G</t>
  </si>
  <si>
    <t>Kémia 1</t>
  </si>
  <si>
    <t>Minőségügyi ismeretek</t>
  </si>
  <si>
    <t>Műszaki ábrázolás</t>
  </si>
  <si>
    <t>Vízhálózatok</t>
  </si>
  <si>
    <t>Égés és oltáselmélet 1.</t>
  </si>
  <si>
    <t>Égés és oltáselmélet 2.</t>
  </si>
  <si>
    <t>Létesítés és használat tűzvédelme 1.</t>
  </si>
  <si>
    <t>Létesítés és használat tűzvédelme 2.</t>
  </si>
  <si>
    <t>Tűzvédelmi jog és igazgatás 1.</t>
  </si>
  <si>
    <t>Tűzvédelmi jog és igazgatás 2.</t>
  </si>
  <si>
    <t>Tűzvédelmi tervezés 2. (Beépített oltórendszerek)</t>
  </si>
  <si>
    <t>Tűzvédelmi tervezés 1. (Tűzjelző rendszerek)</t>
  </si>
  <si>
    <t>Kémia 2 (Tűzvédelmi kémia)</t>
  </si>
  <si>
    <t>Szakdolgozat készítése</t>
  </si>
  <si>
    <t xml:space="preserve">Szakdolgozat készítésének módszertana </t>
  </si>
  <si>
    <t>Kreditet nem képező tantárgyak:</t>
  </si>
  <si>
    <t>Szabadon választható 1.</t>
  </si>
  <si>
    <t>Szabadon választható 2.</t>
  </si>
  <si>
    <t>Szabadon választható 3.</t>
  </si>
  <si>
    <t>Szabadon választható 4.</t>
  </si>
  <si>
    <t>Kényszerhelyzeti döntéshozatal technikái</t>
  </si>
  <si>
    <t>Innovatív tűzoltó technikák</t>
  </si>
  <si>
    <t>Tűzoltó beavatkozások logisztikája</t>
  </si>
  <si>
    <t>VTMTB69</t>
  </si>
  <si>
    <t>VTMTB59</t>
  </si>
  <si>
    <t>VTMTB49</t>
  </si>
  <si>
    <t>RRVTB01</t>
  </si>
  <si>
    <t xml:space="preserve">Tűzvédelmi jog és igazgatás 3. </t>
  </si>
  <si>
    <t>Épületszerkezetek tűzvédelme</t>
  </si>
  <si>
    <t>F(Z)</t>
  </si>
  <si>
    <t>Létesítés és használat tűzvédelme 3.</t>
  </si>
  <si>
    <t>Mérnöki fizika</t>
  </si>
  <si>
    <t>Termodinamika</t>
  </si>
  <si>
    <t>Hidraulika</t>
  </si>
  <si>
    <t>Mechanika 2. (szilárdságtan)</t>
  </si>
  <si>
    <t>Mechanika 3. (szerkezettan)</t>
  </si>
  <si>
    <t>Vállalkozás gazdaságtan</t>
  </si>
  <si>
    <t>Mérnöki tervezési szervezési ismeretek</t>
  </si>
  <si>
    <t>Kémia 3.</t>
  </si>
  <si>
    <t>RKRJB01</t>
  </si>
  <si>
    <t>Hatósági eljárás és közigazgatási perjog</t>
  </si>
  <si>
    <t>Számítástechnikai alapismeretek</t>
  </si>
  <si>
    <t>Veszélyhelyzeti ismeretek</t>
  </si>
  <si>
    <t>Szakmatörténet</t>
  </si>
  <si>
    <t>Épületgépészet</t>
  </si>
  <si>
    <t>Építészeti alapismeretek</t>
  </si>
  <si>
    <t>Épületszerkezetek</t>
  </si>
  <si>
    <t>Építészeti tervezés és kivitelezés</t>
  </si>
  <si>
    <t>Tűzvizsgálattan 1.</t>
  </si>
  <si>
    <t>Tűzvédelmi mérnöki módszerek 1. (tűzvédelmi  szimuláció)</t>
  </si>
  <si>
    <t>Tartószerkezetek tűzvédelmi méretezése</t>
  </si>
  <si>
    <t xml:space="preserve">Tűzvédelmi laborgyakorlatok </t>
  </si>
  <si>
    <t>Tűzvizsgálattan 2.</t>
  </si>
  <si>
    <t>Tűzvédelmi mérnöki módszerek 2. (tűzkockázatelemzés)</t>
  </si>
  <si>
    <t>Tűzvédelmi vizsgálatok és minősítések</t>
  </si>
  <si>
    <t>Ipari technológiák kockázatelemzése</t>
  </si>
  <si>
    <t>Tűzoltótechnikai alapismeretek</t>
  </si>
  <si>
    <t>VTMTB54</t>
  </si>
  <si>
    <t>VTMTB64</t>
  </si>
  <si>
    <t>Ipari tevékenységek tűzvédelme 2 (veszélyes áru logisztika)</t>
  </si>
  <si>
    <t>Ipari tevékenységek tűzvédelme 3 (létfontosságú rendszerek)</t>
  </si>
  <si>
    <t>Létesítés és használat tűzvédelme 4.</t>
  </si>
  <si>
    <t>Tűzeseti diagnosztika és rekonstrukció</t>
  </si>
  <si>
    <t xml:space="preserve"> Természettudományi ismeretek</t>
  </si>
  <si>
    <t>Gazdasági és humán ismeretek</t>
  </si>
  <si>
    <t>Természettudományi ismeretek összesen:</t>
  </si>
  <si>
    <t xml:space="preserve">Mérnökinformatika (CAD-CAM) </t>
  </si>
  <si>
    <t>Környezetvédelem</t>
  </si>
  <si>
    <t>Tűzvédelmi egészségügyi ismertek</t>
  </si>
  <si>
    <t>Gazdasági és humán ismeretek összesen:</t>
  </si>
  <si>
    <t>Közgazdaságtan 1. (Mikro- és makroökonómia)</t>
  </si>
  <si>
    <t>Alternatív energiaforrások tűzvédelme</t>
  </si>
  <si>
    <t>Elektrotechnika (villamosságtan)</t>
  </si>
  <si>
    <t>VTMTB41</t>
  </si>
  <si>
    <t>VTMTB51</t>
  </si>
  <si>
    <t>Dr. Keve Gábor VTK</t>
  </si>
  <si>
    <t>Dr. Pántya Péter</t>
  </si>
  <si>
    <t>Matematika (TŰZV.) 1.</t>
  </si>
  <si>
    <t>Matematika (TŰZV.) 2.</t>
  </si>
  <si>
    <t>Matematika (TŰZV.) 3.</t>
  </si>
  <si>
    <t>Általános tűzvédelmi műszaki alapozó ismeretek</t>
  </si>
  <si>
    <t>Általános tűzvédelmi műszaki alapozó ismeretek összesen</t>
  </si>
  <si>
    <t>kredithez rend. elm. Kontakóra</t>
  </si>
  <si>
    <t>kredithez rend. gyak. Kontakóra</t>
  </si>
  <si>
    <t>félévi elméleti tanóra</t>
  </si>
  <si>
    <t>félévi gyakorlati tanóra</t>
  </si>
  <si>
    <t>számonkérés</t>
  </si>
  <si>
    <t>elmélet + gyakorlat összes tanóra</t>
  </si>
  <si>
    <t>részidős idejű képzésben, levelező munkarend szerint tanuló hallgatók részére</t>
  </si>
  <si>
    <t xml:space="preserve">Speciális tűzvédelmi mérnöki ismeretek </t>
  </si>
  <si>
    <t>Speciális tűzvédelmi mérnöki ismeretek  összesen</t>
  </si>
  <si>
    <t>Tűzvédelmi tervezés 3. (Mérnöki számítások és szimultációk)</t>
  </si>
  <si>
    <t>Ipari tevékenységek tűzvédelme 1 (Veszélyes üzemek)</t>
  </si>
  <si>
    <t>Dr.Restás Ágoston</t>
  </si>
  <si>
    <t>Idegen nyelv TŰZV. 1.</t>
  </si>
  <si>
    <t>Idegen nyelv TŰZV. 2.</t>
  </si>
  <si>
    <t>Idegen nyelv TŰZV. 3.</t>
  </si>
  <si>
    <t>Idegen nyelv TŰZV. 4.</t>
  </si>
  <si>
    <t>HK925A910</t>
  </si>
  <si>
    <t>VTVÉPA01</t>
  </si>
  <si>
    <t>HK925A920</t>
  </si>
  <si>
    <t>VTVKBTA01</t>
  </si>
  <si>
    <t>HKEHVA70</t>
  </si>
  <si>
    <t>HK925A930</t>
  </si>
  <si>
    <t>VTTVGA01</t>
  </si>
  <si>
    <t>HKHPKA04</t>
  </si>
  <si>
    <t>RINYB35 </t>
  </si>
  <si>
    <t>RINYB36</t>
  </si>
  <si>
    <t>RINYB37</t>
  </si>
  <si>
    <t>RINYB38</t>
  </si>
  <si>
    <t>VTVÉPA02</t>
  </si>
  <si>
    <t>HKMTTA25</t>
  </si>
  <si>
    <t>VTVKBTA02</t>
  </si>
  <si>
    <t>VIBTB17</t>
  </si>
  <si>
    <t>VTMKTB27</t>
  </si>
  <si>
    <t>VIBTB37</t>
  </si>
  <si>
    <t>VTMTB37</t>
  </si>
  <si>
    <t>VKOTB31</t>
  </si>
  <si>
    <t>VKOTB41</t>
  </si>
  <si>
    <t>VKOTB51</t>
  </si>
  <si>
    <t>RINTB02</t>
  </si>
  <si>
    <t>HKHPKA02</t>
  </si>
  <si>
    <t>VKMTB27</t>
  </si>
  <si>
    <t>VKMTB28</t>
  </si>
  <si>
    <t>VKMTB37</t>
  </si>
  <si>
    <t>VKMTB47</t>
  </si>
  <si>
    <t>VTMKTB41</t>
  </si>
  <si>
    <t>HKINFB112</t>
  </si>
  <si>
    <t>VIBTB13</t>
  </si>
  <si>
    <t>VKMTB14</t>
  </si>
  <si>
    <t>VTMSTB31</t>
  </si>
  <si>
    <t>VTMSTB32</t>
  </si>
  <si>
    <t>VTMTB77</t>
  </si>
  <si>
    <t>VTMSTB41</t>
  </si>
  <si>
    <t>VTMSTB42</t>
  </si>
  <si>
    <t>VTMTB87</t>
  </si>
  <si>
    <t>VTMKTB51</t>
  </si>
  <si>
    <t>VTMKTB52</t>
  </si>
  <si>
    <t>VTMKTB53</t>
  </si>
  <si>
    <t>VTMKTB54</t>
  </si>
  <si>
    <t>VTMKTB61</t>
  </si>
  <si>
    <t>VTMKTB62</t>
  </si>
  <si>
    <t>VIBTB63</t>
  </si>
  <si>
    <t>VTMTB71</t>
  </si>
  <si>
    <t>VKMTB62</t>
  </si>
  <si>
    <t>VTMSTB51</t>
  </si>
  <si>
    <t>VTMSTB62</t>
  </si>
  <si>
    <t>VIBTB64</t>
  </si>
  <si>
    <t>VTMSTB61</t>
  </si>
  <si>
    <t>VTMSTB72</t>
  </si>
  <si>
    <t>VIBTB74</t>
  </si>
  <si>
    <t>VTMSTB71</t>
  </si>
  <si>
    <t>VTMSTB82</t>
  </si>
  <si>
    <t>VTMTB61</t>
  </si>
  <si>
    <t>VIBTB84</t>
  </si>
  <si>
    <t>VTMSTB81</t>
  </si>
  <si>
    <t>VTMSTB83</t>
  </si>
  <si>
    <t>VTMKTB91</t>
  </si>
  <si>
    <t>VTMKTB93</t>
  </si>
  <si>
    <t>VIBTB89A</t>
  </si>
  <si>
    <t>VIBTB39A</t>
  </si>
  <si>
    <t>VTMTB89</t>
  </si>
  <si>
    <t>VTMKTB92</t>
  </si>
  <si>
    <t>VTMKTB94</t>
  </si>
  <si>
    <t>VTMKTB96</t>
  </si>
  <si>
    <t>NKE-HHK</t>
  </si>
  <si>
    <t>Dr. Szabó Péter Imre adjunktus</t>
  </si>
  <si>
    <t>NKE-RTK-KVI-IB</t>
  </si>
  <si>
    <t>Dr. Dobor József e. docens</t>
  </si>
  <si>
    <t>NKE-VTK</t>
  </si>
  <si>
    <t>Dr. Lepsényi Ákos adjunktus</t>
  </si>
  <si>
    <t>NKE-RTK-KVI-TMK</t>
  </si>
  <si>
    <t>Dr. Hetesi Zsolt e. docens</t>
  </si>
  <si>
    <t>NKE RTK KVI</t>
  </si>
  <si>
    <t>Dr. Restás Ágoston e. docens</t>
  </si>
  <si>
    <t>Dr. Tóth Bence e. docens</t>
  </si>
  <si>
    <t>NKE-RTK</t>
  </si>
  <si>
    <t>Dr. Buzás Gábor adjunktus</t>
  </si>
  <si>
    <t>Dr. Remek Éva e. docens</t>
  </si>
  <si>
    <t>Dr. Kovács Gábor e. tanár</t>
  </si>
  <si>
    <t>Dr. Fülöp Katalin  e. docens</t>
  </si>
  <si>
    <t>Dr. Nováky Mónika adjunktus</t>
  </si>
  <si>
    <t xml:space="preserve"> Dr. Kóródi Gyula e. tanár</t>
  </si>
  <si>
    <t>Dr. Hesz József e. docens</t>
  </si>
  <si>
    <t>Dr. Borszéki Judit adjunktus</t>
  </si>
  <si>
    <t>Dr. Négyesi Imre e. docens</t>
  </si>
  <si>
    <t>Dr. Vass Gyula e. docens</t>
  </si>
  <si>
    <t>Dr. Kátai-Urbán Lajos e. docens</t>
  </si>
  <si>
    <t>Dr. Rácz Sándor adjunktus</t>
  </si>
  <si>
    <t>Horváthné Papp Márta mesteroktató</t>
  </si>
  <si>
    <t>Dr. Kállai Attila e. docens</t>
  </si>
  <si>
    <t>Dr. Kóródi Gyula e. tanár</t>
  </si>
  <si>
    <t>Dr. Cimer Zsolt e. docens</t>
  </si>
  <si>
    <t>Dr. Zsiga Zoltán adjunktus</t>
  </si>
  <si>
    <t>Mrekva László mesteroktató</t>
  </si>
  <si>
    <t>Dr. Érces Gergő tanársegéd</t>
  </si>
  <si>
    <t>Dr. Pántya Péter e. docens</t>
  </si>
  <si>
    <t>Dr. Bognár Balázs adjunktus</t>
  </si>
  <si>
    <t>ELŐTANULMÁNYI REND</t>
  </si>
  <si>
    <t>Kódszám</t>
  </si>
  <si>
    <t>Tanulmányi terület/tantárgy</t>
  </si>
  <si>
    <t>ELŐTANULMÁNYI KÖTELEZETTSÉG</t>
  </si>
  <si>
    <t>Tantárgy</t>
  </si>
  <si>
    <t>Matematika TŰZV. 2.</t>
  </si>
  <si>
    <t>Matematika TŰZV. 1.</t>
  </si>
  <si>
    <t>Matematika TŰZV. 3.</t>
  </si>
  <si>
    <t xml:space="preserve">Matematika TŰZV. 1. </t>
  </si>
  <si>
    <t>Tűzvédelmi tervezés 2. (Tűzoltórendszerek)</t>
  </si>
  <si>
    <t xml:space="preserve">KBVAB03 </t>
  </si>
  <si>
    <t>TŰZVÉDELMI MÉRNÖKI ALAPKÉZÉSI SZAK</t>
  </si>
  <si>
    <t>Dr. Szilvásy György Péter tanársegéd</t>
  </si>
  <si>
    <t>Dr. Bodnár László tanársegéd</t>
  </si>
  <si>
    <t>Dr. Varga Ferenc egyetemi docens</t>
  </si>
  <si>
    <t>Dr. Varga Ferenc e. docens</t>
  </si>
  <si>
    <t>Dr. Varga Ferenc e docens</t>
  </si>
  <si>
    <t>Dr. Németh András e. docens</t>
  </si>
  <si>
    <t>érvényes 2024/2025-ös tanévtől felmenő rendszerben.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</si>
</sst>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48" x14ac:knownFonts="1"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12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1"/>
      <name val="Arial Narrow"/>
      <family val="2"/>
      <charset val="238"/>
    </font>
    <font>
      <sz val="14"/>
      <name val="Arial"/>
      <family val="2"/>
      <charset val="238"/>
    </font>
    <font>
      <b/>
      <sz val="9"/>
      <name val="Arial Narrow"/>
      <family val="2"/>
      <charset val="238"/>
    </font>
    <font>
      <sz val="10"/>
      <name val="Verdana"/>
      <family val="2"/>
      <charset val="238"/>
    </font>
    <font>
      <sz val="11"/>
      <name val="Calibri"/>
      <family val="2"/>
      <charset val="238"/>
    </font>
    <font>
      <b/>
      <sz val="11"/>
      <name val="Verdana"/>
      <family val="2"/>
      <charset val="238"/>
    </font>
    <font>
      <sz val="11"/>
      <name val="Verdana"/>
      <family val="2"/>
      <charset val="238"/>
    </font>
    <font>
      <b/>
      <i/>
      <sz val="11"/>
      <name val="Verdana"/>
      <family val="2"/>
      <charset val="238"/>
    </font>
    <font>
      <b/>
      <sz val="12"/>
      <name val="Verdana"/>
      <family val="2"/>
      <charset val="238"/>
    </font>
    <font>
      <b/>
      <sz val="14"/>
      <name val="Verdana"/>
      <family val="2"/>
      <charset val="238"/>
    </font>
    <font>
      <sz val="12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color rgb="FF212121"/>
      <name val="Verdana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42"/>
      </patternFill>
    </fill>
    <fill>
      <patternFill patternType="solid">
        <fgColor rgb="FFFFFF00"/>
        <bgColor indexed="64"/>
      </patternFill>
    </fill>
  </fills>
  <borders count="1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double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164" fontId="30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30" fillId="17" borderId="7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11" fillId="4" borderId="0" applyNumberFormat="0" applyBorder="0" applyAlignment="0" applyProtection="0"/>
    <xf numFmtId="0" fontId="12" fillId="22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4" fillId="0" borderId="0"/>
    <xf numFmtId="0" fontId="18" fillId="0" borderId="9" applyNumberFormat="0" applyFill="0" applyAlignment="0" applyProtection="0"/>
    <xf numFmtId="0" fontId="15" fillId="3" borderId="0" applyNumberFormat="0" applyBorder="0" applyAlignment="0" applyProtection="0"/>
    <xf numFmtId="0" fontId="16" fillId="23" borderId="0" applyNumberFormat="0" applyBorder="0" applyAlignment="0" applyProtection="0"/>
    <xf numFmtId="0" fontId="17" fillId="22" borderId="1" applyNumberFormat="0" applyAlignment="0" applyProtection="0"/>
    <xf numFmtId="9" fontId="30" fillId="0" borderId="0" applyFill="0" applyBorder="0" applyAlignment="0" applyProtection="0"/>
    <xf numFmtId="0" fontId="14" fillId="0" borderId="0"/>
  </cellStyleXfs>
  <cellXfs count="435">
    <xf numFmtId="0" fontId="0" fillId="0" borderId="0" xfId="0"/>
    <xf numFmtId="0" fontId="14" fillId="0" borderId="0" xfId="40"/>
    <xf numFmtId="0" fontId="25" fillId="4" borderId="13" xfId="40" applyFont="1" applyFill="1" applyBorder="1" applyProtection="1"/>
    <xf numFmtId="0" fontId="25" fillId="4" borderId="14" xfId="40" applyFont="1" applyFill="1" applyBorder="1" applyProtection="1"/>
    <xf numFmtId="0" fontId="27" fillId="0" borderId="0" xfId="40" applyFont="1"/>
    <xf numFmtId="1" fontId="19" fillId="4" borderId="18" xfId="40" applyNumberFormat="1" applyFont="1" applyFill="1" applyBorder="1" applyAlignment="1" applyProtection="1">
      <alignment horizontal="center"/>
    </xf>
    <xf numFmtId="1" fontId="19" fillId="4" borderId="16" xfId="40" applyNumberFormat="1" applyFont="1" applyFill="1" applyBorder="1" applyAlignment="1" applyProtection="1">
      <alignment horizontal="center"/>
    </xf>
    <xf numFmtId="1" fontId="19" fillId="4" borderId="19" xfId="40" applyNumberFormat="1" applyFont="1" applyFill="1" applyBorder="1" applyAlignment="1" applyProtection="1">
      <alignment horizontal="center" vertical="center" shrinkToFit="1"/>
    </xf>
    <xf numFmtId="0" fontId="19" fillId="0" borderId="17" xfId="40" applyFont="1" applyFill="1" applyBorder="1" applyAlignment="1" applyProtection="1">
      <alignment horizontal="center"/>
      <protection locked="0"/>
    </xf>
    <xf numFmtId="0" fontId="19" fillId="0" borderId="20" xfId="40" applyFont="1" applyFill="1" applyBorder="1" applyAlignment="1" applyProtection="1">
      <alignment horizontal="center"/>
      <protection locked="0"/>
    </xf>
    <xf numFmtId="1" fontId="21" fillId="4" borderId="10" xfId="40" applyNumberFormat="1" applyFont="1" applyFill="1" applyBorder="1" applyAlignment="1" applyProtection="1">
      <alignment horizontal="center"/>
    </xf>
    <xf numFmtId="1" fontId="19" fillId="0" borderId="18" xfId="40" applyNumberFormat="1" applyFont="1" applyFill="1" applyBorder="1" applyAlignment="1" applyProtection="1">
      <alignment horizontal="center"/>
      <protection locked="0"/>
    </xf>
    <xf numFmtId="1" fontId="21" fillId="4" borderId="18" xfId="40" applyNumberFormat="1" applyFont="1" applyFill="1" applyBorder="1" applyAlignment="1" applyProtection="1">
      <alignment horizontal="center"/>
    </xf>
    <xf numFmtId="1" fontId="19" fillId="4" borderId="24" xfId="40" applyNumberFormat="1" applyFont="1" applyFill="1" applyBorder="1" applyAlignment="1" applyProtection="1">
      <alignment horizontal="center"/>
    </xf>
    <xf numFmtId="1" fontId="21" fillId="4" borderId="26" xfId="40" applyNumberFormat="1" applyFont="1" applyFill="1" applyBorder="1" applyAlignment="1" applyProtection="1">
      <alignment horizontal="center"/>
    </xf>
    <xf numFmtId="0" fontId="28" fillId="0" borderId="0" xfId="40" applyFont="1"/>
    <xf numFmtId="0" fontId="14" fillId="0" borderId="0" xfId="40" applyBorder="1"/>
    <xf numFmtId="1" fontId="19" fillId="0" borderId="17" xfId="40" applyNumberFormat="1" applyFont="1" applyFill="1" applyBorder="1" applyAlignment="1" applyProtection="1">
      <alignment horizontal="center"/>
      <protection locked="0"/>
    </xf>
    <xf numFmtId="1" fontId="19" fillId="0" borderId="28" xfId="40" applyNumberFormat="1" applyFont="1" applyFill="1" applyBorder="1" applyAlignment="1" applyProtection="1">
      <alignment horizontal="center"/>
      <protection locked="0"/>
    </xf>
    <xf numFmtId="1" fontId="19" fillId="4" borderId="29" xfId="40" applyNumberFormat="1" applyFont="1" applyFill="1" applyBorder="1" applyAlignment="1" applyProtection="1">
      <alignment horizontal="center"/>
    </xf>
    <xf numFmtId="1" fontId="19" fillId="4" borderId="17" xfId="40" applyNumberFormat="1" applyFont="1" applyFill="1" applyBorder="1" applyAlignment="1" applyProtection="1">
      <alignment horizontal="center"/>
    </xf>
    <xf numFmtId="1" fontId="19" fillId="4" borderId="32" xfId="40" applyNumberFormat="1" applyFont="1" applyFill="1" applyBorder="1" applyAlignment="1" applyProtection="1">
      <alignment horizontal="center"/>
    </xf>
    <xf numFmtId="1" fontId="19" fillId="4" borderId="33" xfId="40" applyNumberFormat="1" applyFont="1" applyFill="1" applyBorder="1" applyAlignment="1" applyProtection="1">
      <alignment horizontal="center"/>
    </xf>
    <xf numFmtId="1" fontId="19" fillId="4" borderId="36" xfId="40" applyNumberFormat="1" applyFont="1" applyFill="1" applyBorder="1" applyAlignment="1" applyProtection="1">
      <alignment horizontal="center"/>
    </xf>
    <xf numFmtId="1" fontId="19" fillId="4" borderId="37" xfId="40" applyNumberFormat="1" applyFont="1" applyFill="1" applyBorder="1" applyAlignment="1" applyProtection="1">
      <alignment horizontal="center"/>
    </xf>
    <xf numFmtId="1" fontId="19" fillId="4" borderId="38" xfId="40" applyNumberFormat="1" applyFont="1" applyFill="1" applyBorder="1" applyAlignment="1" applyProtection="1">
      <alignment horizontal="center"/>
    </xf>
    <xf numFmtId="0" fontId="19" fillId="0" borderId="33" xfId="40" applyFont="1" applyFill="1" applyBorder="1" applyAlignment="1" applyProtection="1">
      <alignment horizontal="center"/>
      <protection locked="0"/>
    </xf>
    <xf numFmtId="0" fontId="19" fillId="0" borderId="17" xfId="40" applyFont="1" applyBorder="1" applyAlignment="1" applyProtection="1">
      <alignment horizontal="center"/>
      <protection locked="0"/>
    </xf>
    <xf numFmtId="0" fontId="30" fillId="0" borderId="0" xfId="40" applyFont="1" applyBorder="1"/>
    <xf numFmtId="0" fontId="30" fillId="0" borderId="0" xfId="40" applyFont="1"/>
    <xf numFmtId="0" fontId="29" fillId="0" borderId="0" xfId="40" applyFont="1"/>
    <xf numFmtId="0" fontId="19" fillId="0" borderId="20" xfId="40" applyFont="1" applyBorder="1" applyAlignment="1" applyProtection="1">
      <alignment horizontal="center"/>
      <protection locked="0"/>
    </xf>
    <xf numFmtId="0" fontId="19" fillId="0" borderId="31" xfId="40" applyFont="1" applyFill="1" applyBorder="1" applyAlignment="1" applyProtection="1">
      <alignment horizontal="center"/>
      <protection locked="0"/>
    </xf>
    <xf numFmtId="1" fontId="19" fillId="4" borderId="10" xfId="40" applyNumberFormat="1" applyFont="1" applyFill="1" applyBorder="1" applyAlignment="1" applyProtection="1">
      <alignment horizontal="center"/>
    </xf>
    <xf numFmtId="0" fontId="19" fillId="0" borderId="40" xfId="40" applyFont="1" applyBorder="1" applyAlignment="1" applyProtection="1">
      <alignment horizontal="center"/>
      <protection locked="0"/>
    </xf>
    <xf numFmtId="0" fontId="19" fillId="0" borderId="40" xfId="40" applyFont="1" applyFill="1" applyBorder="1" applyAlignment="1" applyProtection="1">
      <alignment horizontal="center"/>
      <protection locked="0"/>
    </xf>
    <xf numFmtId="0" fontId="19" fillId="0" borderId="41" xfId="40" applyFont="1" applyFill="1" applyBorder="1" applyAlignment="1" applyProtection="1">
      <alignment horizontal="center"/>
      <protection locked="0"/>
    </xf>
    <xf numFmtId="1" fontId="19" fillId="0" borderId="42" xfId="40" applyNumberFormat="1" applyFont="1" applyFill="1" applyBorder="1" applyAlignment="1" applyProtection="1">
      <alignment horizontal="center"/>
      <protection locked="0"/>
    </xf>
    <xf numFmtId="0" fontId="27" fillId="0" borderId="0" xfId="40" applyFont="1" applyFill="1"/>
    <xf numFmtId="1" fontId="19" fillId="4" borderId="28" xfId="40" applyNumberFormat="1" applyFont="1" applyFill="1" applyBorder="1" applyAlignment="1" applyProtection="1">
      <alignment horizontal="center"/>
    </xf>
    <xf numFmtId="0" fontId="19" fillId="0" borderId="18" xfId="40" applyFont="1" applyBorder="1" applyAlignment="1" applyProtection="1">
      <alignment horizontal="center"/>
      <protection locked="0"/>
    </xf>
    <xf numFmtId="0" fontId="19" fillId="0" borderId="16" xfId="39" applyNumberFormat="1" applyFont="1" applyBorder="1" applyAlignment="1" applyProtection="1">
      <alignment horizontal="center"/>
      <protection locked="0"/>
    </xf>
    <xf numFmtId="0" fontId="19" fillId="0" borderId="18" xfId="39" applyNumberFormat="1" applyFont="1" applyBorder="1" applyAlignment="1" applyProtection="1">
      <alignment horizontal="center"/>
      <protection locked="0"/>
    </xf>
    <xf numFmtId="0" fontId="19" fillId="0" borderId="18" xfId="39" applyFont="1" applyBorder="1" applyAlignment="1" applyProtection="1">
      <alignment horizontal="center"/>
      <protection locked="0"/>
    </xf>
    <xf numFmtId="0" fontId="19" fillId="0" borderId="16" xfId="39" applyFont="1" applyBorder="1" applyAlignment="1" applyProtection="1">
      <alignment horizontal="center"/>
      <protection locked="0"/>
    </xf>
    <xf numFmtId="1" fontId="19" fillId="0" borderId="16" xfId="39" applyNumberFormat="1" applyFont="1" applyBorder="1" applyAlignment="1" applyProtection="1">
      <alignment horizontal="center"/>
      <protection locked="0"/>
    </xf>
    <xf numFmtId="0" fontId="19" fillId="0" borderId="29" xfId="39" applyFont="1" applyBorder="1" applyAlignment="1" applyProtection="1">
      <alignment horizontal="center"/>
      <protection locked="0"/>
    </xf>
    <xf numFmtId="0" fontId="19" fillId="0" borderId="40" xfId="39" applyNumberFormat="1" applyFont="1" applyBorder="1" applyAlignment="1" applyProtection="1">
      <alignment horizontal="center"/>
      <protection locked="0"/>
    </xf>
    <xf numFmtId="0" fontId="19" fillId="0" borderId="29" xfId="39" applyNumberFormat="1" applyFont="1" applyBorder="1" applyAlignment="1" applyProtection="1">
      <alignment horizontal="center"/>
      <protection locked="0"/>
    </xf>
    <xf numFmtId="0" fontId="19" fillId="0" borderId="17" xfId="39" applyNumberFormat="1" applyFont="1" applyBorder="1" applyAlignment="1" applyProtection="1">
      <alignment horizontal="center"/>
      <protection locked="0"/>
    </xf>
    <xf numFmtId="0" fontId="19" fillId="0" borderId="40" xfId="39" applyFont="1" applyBorder="1" applyAlignment="1" applyProtection="1">
      <alignment horizontal="center"/>
      <protection locked="0"/>
    </xf>
    <xf numFmtId="0" fontId="19" fillId="0" borderId="17" xfId="39" applyFont="1" applyBorder="1" applyAlignment="1" applyProtection="1">
      <alignment horizontal="center"/>
      <protection locked="0"/>
    </xf>
    <xf numFmtId="0" fontId="19" fillId="0" borderId="41" xfId="39" applyNumberFormat="1" applyFont="1" applyBorder="1" applyAlignment="1" applyProtection="1">
      <alignment horizontal="center"/>
      <protection locked="0"/>
    </xf>
    <xf numFmtId="1" fontId="19" fillId="4" borderId="14" xfId="40" applyNumberFormat="1" applyFont="1" applyFill="1" applyBorder="1" applyProtection="1"/>
    <xf numFmtId="0" fontId="19" fillId="0" borderId="51" xfId="40" applyFont="1" applyFill="1" applyBorder="1" applyAlignment="1" applyProtection="1">
      <alignment horizontal="center"/>
      <protection locked="0"/>
    </xf>
    <xf numFmtId="0" fontId="19" fillId="0" borderId="54" xfId="40" applyFont="1" applyFill="1" applyBorder="1" applyAlignment="1" applyProtection="1">
      <alignment horizontal="center"/>
      <protection locked="0"/>
    </xf>
    <xf numFmtId="0" fontId="19" fillId="0" borderId="55" xfId="40" applyFont="1" applyBorder="1" applyAlignment="1" applyProtection="1">
      <alignment horizontal="center"/>
      <protection locked="0"/>
    </xf>
    <xf numFmtId="1" fontId="21" fillId="4" borderId="56" xfId="40" applyNumberFormat="1" applyFont="1" applyFill="1" applyBorder="1" applyAlignment="1" applyProtection="1">
      <alignment horizontal="center"/>
    </xf>
    <xf numFmtId="1" fontId="32" fillId="4" borderId="57" xfId="40" applyNumberFormat="1" applyFont="1" applyFill="1" applyBorder="1" applyAlignment="1" applyProtection="1">
      <alignment horizontal="center"/>
    </xf>
    <xf numFmtId="1" fontId="21" fillId="4" borderId="47" xfId="40" applyNumberFormat="1" applyFont="1" applyFill="1" applyBorder="1" applyAlignment="1" applyProtection="1">
      <alignment horizontal="center"/>
    </xf>
    <xf numFmtId="1" fontId="32" fillId="4" borderId="58" xfId="40" applyNumberFormat="1" applyFont="1" applyFill="1" applyBorder="1" applyAlignment="1" applyProtection="1">
      <alignment horizontal="center"/>
    </xf>
    <xf numFmtId="1" fontId="21" fillId="4" borderId="43" xfId="40" applyNumberFormat="1" applyFont="1" applyFill="1" applyBorder="1" applyAlignment="1" applyProtection="1">
      <alignment horizontal="center"/>
    </xf>
    <xf numFmtId="1" fontId="21" fillId="4" borderId="59" xfId="40" applyNumberFormat="1" applyFont="1" applyFill="1" applyBorder="1" applyAlignment="1" applyProtection="1">
      <alignment horizontal="center"/>
    </xf>
    <xf numFmtId="1" fontId="32" fillId="4" borderId="59" xfId="40" applyNumberFormat="1" applyFont="1" applyFill="1" applyBorder="1" applyAlignment="1" applyProtection="1">
      <alignment horizontal="center"/>
    </xf>
    <xf numFmtId="1" fontId="32" fillId="4" borderId="60" xfId="40" applyNumberFormat="1" applyFont="1" applyFill="1" applyBorder="1" applyAlignment="1" applyProtection="1">
      <alignment horizontal="center"/>
    </xf>
    <xf numFmtId="0" fontId="21" fillId="4" borderId="60" xfId="40" applyFont="1" applyFill="1" applyBorder="1" applyProtection="1"/>
    <xf numFmtId="0" fontId="19" fillId="0" borderId="18" xfId="40" applyFont="1" applyFill="1" applyBorder="1" applyAlignment="1" applyProtection="1">
      <alignment horizontal="center"/>
    </xf>
    <xf numFmtId="0" fontId="19" fillId="0" borderId="20" xfId="40" applyFont="1" applyFill="1" applyBorder="1" applyAlignment="1" applyProtection="1">
      <alignment horizontal="center"/>
    </xf>
    <xf numFmtId="0" fontId="19" fillId="0" borderId="17" xfId="40" applyFont="1" applyFill="1" applyBorder="1" applyAlignment="1" applyProtection="1">
      <alignment horizontal="center"/>
    </xf>
    <xf numFmtId="0" fontId="32" fillId="4" borderId="57" xfId="40" applyFont="1" applyFill="1" applyBorder="1" applyAlignment="1" applyProtection="1">
      <alignment horizontal="center"/>
    </xf>
    <xf numFmtId="0" fontId="32" fillId="4" borderId="58" xfId="40" applyFont="1" applyFill="1" applyBorder="1" applyAlignment="1" applyProtection="1">
      <alignment horizontal="center"/>
    </xf>
    <xf numFmtId="0" fontId="32" fillId="4" borderId="62" xfId="40" applyFont="1" applyFill="1" applyBorder="1" applyAlignment="1" applyProtection="1">
      <alignment horizontal="center"/>
    </xf>
    <xf numFmtId="1" fontId="21" fillId="4" borderId="64" xfId="40" applyNumberFormat="1" applyFont="1" applyFill="1" applyBorder="1" applyAlignment="1" applyProtection="1">
      <alignment horizontal="center"/>
    </xf>
    <xf numFmtId="1" fontId="32" fillId="4" borderId="64" xfId="40" applyNumberFormat="1" applyFont="1" applyFill="1" applyBorder="1" applyAlignment="1" applyProtection="1">
      <alignment horizontal="center"/>
    </xf>
    <xf numFmtId="0" fontId="21" fillId="4" borderId="64" xfId="40" applyFont="1" applyFill="1" applyBorder="1" applyProtection="1"/>
    <xf numFmtId="0" fontId="21" fillId="4" borderId="65" xfId="40" applyFont="1" applyFill="1" applyBorder="1" applyProtection="1"/>
    <xf numFmtId="1" fontId="21" fillId="25" borderId="66" xfId="0" applyNumberFormat="1" applyFont="1" applyFill="1" applyBorder="1" applyAlignment="1">
      <alignment horizontal="center" vertical="center"/>
    </xf>
    <xf numFmtId="1" fontId="21" fillId="25" borderId="26" xfId="40" applyNumberFormat="1" applyFont="1" applyFill="1" applyBorder="1" applyAlignment="1" applyProtection="1">
      <alignment horizontal="center" vertical="center"/>
    </xf>
    <xf numFmtId="1" fontId="21" fillId="25" borderId="26" xfId="0" applyNumberFormat="1" applyFont="1" applyFill="1" applyBorder="1" applyAlignment="1">
      <alignment horizontal="center" vertical="center"/>
    </xf>
    <xf numFmtId="1" fontId="21" fillId="25" borderId="58" xfId="0" applyNumberFormat="1" applyFont="1" applyFill="1" applyBorder="1" applyAlignment="1">
      <alignment horizontal="center" vertical="center"/>
    </xf>
    <xf numFmtId="1" fontId="21" fillId="25" borderId="67" xfId="0" applyNumberFormat="1" applyFont="1" applyFill="1" applyBorder="1" applyAlignment="1">
      <alignment horizontal="center" vertical="center"/>
    </xf>
    <xf numFmtId="0" fontId="19" fillId="4" borderId="18" xfId="40" applyFont="1" applyFill="1" applyBorder="1" applyAlignment="1" applyProtection="1">
      <alignment horizontal="center"/>
    </xf>
    <xf numFmtId="0" fontId="19" fillId="4" borderId="10" xfId="40" applyFont="1" applyFill="1" applyBorder="1" applyAlignment="1" applyProtection="1">
      <alignment horizontal="center"/>
    </xf>
    <xf numFmtId="0" fontId="19" fillId="4" borderId="23" xfId="40" applyFont="1" applyFill="1" applyBorder="1" applyAlignment="1" applyProtection="1">
      <alignment horizontal="center"/>
    </xf>
    <xf numFmtId="1" fontId="21" fillId="4" borderId="66" xfId="40" applyNumberFormat="1" applyFont="1" applyFill="1" applyBorder="1" applyAlignment="1" applyProtection="1">
      <alignment horizontal="center"/>
    </xf>
    <xf numFmtId="1" fontId="19" fillId="4" borderId="69" xfId="40" applyNumberFormat="1" applyFont="1" applyFill="1" applyBorder="1" applyAlignment="1" applyProtection="1">
      <alignment horizontal="center"/>
    </xf>
    <xf numFmtId="1" fontId="19" fillId="4" borderId="26" xfId="40" applyNumberFormat="1" applyFont="1" applyFill="1" applyBorder="1" applyAlignment="1" applyProtection="1">
      <alignment horizontal="center"/>
    </xf>
    <xf numFmtId="0" fontId="19" fillId="4" borderId="60" xfId="0" applyFont="1" applyFill="1" applyBorder="1" applyAlignment="1">
      <alignment horizontal="center" vertical="center" wrapText="1"/>
    </xf>
    <xf numFmtId="0" fontId="19" fillId="4" borderId="71" xfId="0" applyFont="1" applyFill="1" applyBorder="1" applyAlignment="1">
      <alignment horizontal="center" vertical="center" wrapText="1"/>
    </xf>
    <xf numFmtId="0" fontId="19" fillId="4" borderId="72" xfId="40" applyFont="1" applyFill="1" applyBorder="1" applyProtection="1"/>
    <xf numFmtId="0" fontId="19" fillId="4" borderId="73" xfId="40" applyFont="1" applyFill="1" applyBorder="1" applyProtection="1"/>
    <xf numFmtId="0" fontId="19" fillId="4" borderId="76" xfId="40" applyFont="1" applyFill="1" applyBorder="1" applyProtection="1"/>
    <xf numFmtId="0" fontId="19" fillId="4" borderId="77" xfId="40" applyFont="1" applyFill="1" applyBorder="1" applyProtection="1"/>
    <xf numFmtId="0" fontId="19" fillId="4" borderId="78" xfId="40" applyFont="1" applyFill="1" applyBorder="1" applyProtection="1"/>
    <xf numFmtId="0" fontId="19" fillId="4" borderId="79" xfId="40" applyFont="1" applyFill="1" applyBorder="1" applyProtection="1"/>
    <xf numFmtId="0" fontId="19" fillId="4" borderId="80" xfId="40" applyFont="1" applyFill="1" applyBorder="1" applyProtection="1"/>
    <xf numFmtId="0" fontId="19" fillId="4" borderId="81" xfId="40" applyFont="1" applyFill="1" applyBorder="1" applyProtection="1"/>
    <xf numFmtId="1" fontId="19" fillId="4" borderId="19" xfId="40" applyNumberFormat="1" applyFont="1" applyFill="1" applyBorder="1" applyProtection="1"/>
    <xf numFmtId="0" fontId="19" fillId="4" borderId="29" xfId="40" applyFont="1" applyFill="1" applyBorder="1" applyProtection="1"/>
    <xf numFmtId="0" fontId="19" fillId="4" borderId="16" xfId="40" applyFont="1" applyFill="1" applyBorder="1" applyProtection="1"/>
    <xf numFmtId="1" fontId="19" fillId="4" borderId="82" xfId="40" applyNumberFormat="1" applyFont="1" applyFill="1" applyBorder="1" applyProtection="1"/>
    <xf numFmtId="0" fontId="19" fillId="4" borderId="0" xfId="40" applyFont="1" applyFill="1" applyBorder="1" applyProtection="1"/>
    <xf numFmtId="0" fontId="19" fillId="4" borderId="84" xfId="40" applyFont="1" applyFill="1" applyBorder="1" applyProtection="1"/>
    <xf numFmtId="0" fontId="19" fillId="4" borderId="85" xfId="40" applyFont="1" applyFill="1" applyBorder="1" applyProtection="1"/>
    <xf numFmtId="1" fontId="33" fillId="4" borderId="18" xfId="40" applyNumberFormat="1" applyFont="1" applyFill="1" applyBorder="1" applyAlignment="1" applyProtection="1">
      <alignment horizontal="center"/>
    </xf>
    <xf numFmtId="0" fontId="34" fillId="0" borderId="0" xfId="40" applyFont="1"/>
    <xf numFmtId="0" fontId="14" fillId="0" borderId="0" xfId="40" applyFont="1"/>
    <xf numFmtId="0" fontId="19" fillId="0" borderId="51" xfId="39" applyFont="1" applyBorder="1" applyAlignment="1" applyProtection="1">
      <alignment horizontal="center"/>
      <protection locked="0"/>
    </xf>
    <xf numFmtId="0" fontId="19" fillId="0" borderId="52" xfId="40" applyFont="1" applyFill="1" applyBorder="1" applyAlignment="1" applyProtection="1">
      <alignment horizontal="center"/>
      <protection locked="0"/>
    </xf>
    <xf numFmtId="0" fontId="19" fillId="0" borderId="53" xfId="40" applyFont="1" applyFill="1" applyBorder="1" applyAlignment="1" applyProtection="1">
      <alignment horizontal="center"/>
      <protection locked="0"/>
    </xf>
    <xf numFmtId="1" fontId="33" fillId="0" borderId="17" xfId="40" applyNumberFormat="1" applyFont="1" applyFill="1" applyBorder="1" applyAlignment="1" applyProtection="1">
      <alignment horizontal="center"/>
      <protection locked="0"/>
    </xf>
    <xf numFmtId="0" fontId="33" fillId="0" borderId="18" xfId="39" applyFont="1" applyBorder="1" applyAlignment="1" applyProtection="1">
      <alignment horizontal="center"/>
      <protection locked="0"/>
    </xf>
    <xf numFmtId="0" fontId="33" fillId="0" borderId="20" xfId="40" applyFont="1" applyBorder="1" applyAlignment="1" applyProtection="1">
      <alignment horizontal="center"/>
      <protection locked="0"/>
    </xf>
    <xf numFmtId="0" fontId="33" fillId="0" borderId="51" xfId="40" applyFont="1" applyBorder="1" applyAlignment="1" applyProtection="1">
      <alignment horizontal="center"/>
      <protection locked="0"/>
    </xf>
    <xf numFmtId="0" fontId="33" fillId="0" borderId="54" xfId="40" applyFont="1" applyFill="1" applyBorder="1" applyAlignment="1" applyProtection="1">
      <alignment horizontal="center"/>
      <protection locked="0"/>
    </xf>
    <xf numFmtId="0" fontId="33" fillId="0" borderId="17" xfId="40" applyFont="1" applyBorder="1" applyAlignment="1" applyProtection="1">
      <alignment horizontal="center"/>
      <protection locked="0"/>
    </xf>
    <xf numFmtId="0" fontId="33" fillId="0" borderId="51" xfId="40" applyFont="1" applyFill="1" applyBorder="1" applyAlignment="1" applyProtection="1">
      <alignment horizontal="center"/>
      <protection locked="0"/>
    </xf>
    <xf numFmtId="0" fontId="35" fillId="0" borderId="0" xfId="40" applyFont="1" applyBorder="1"/>
    <xf numFmtId="1" fontId="19" fillId="24" borderId="13" xfId="40" applyNumberFormat="1" applyFont="1" applyFill="1" applyBorder="1" applyAlignment="1" applyProtection="1">
      <alignment horizontal="center"/>
    </xf>
    <xf numFmtId="0" fontId="19" fillId="0" borderId="13" xfId="40" applyFont="1" applyFill="1" applyBorder="1" applyAlignment="1" applyProtection="1">
      <alignment horizontal="center"/>
    </xf>
    <xf numFmtId="0" fontId="19" fillId="0" borderId="27" xfId="40" applyFont="1" applyFill="1" applyBorder="1" applyAlignment="1" applyProtection="1">
      <alignment horizontal="center"/>
    </xf>
    <xf numFmtId="0" fontId="19" fillId="0" borderId="46" xfId="40" applyFont="1" applyFill="1" applyBorder="1" applyAlignment="1" applyProtection="1">
      <alignment horizontal="center"/>
    </xf>
    <xf numFmtId="0" fontId="19" fillId="24" borderId="12" xfId="40" applyFont="1" applyFill="1" applyBorder="1" applyAlignment="1" applyProtection="1">
      <alignment vertical="center"/>
    </xf>
    <xf numFmtId="0" fontId="19" fillId="0" borderId="12" xfId="40" applyFont="1" applyFill="1" applyBorder="1" applyAlignment="1" applyProtection="1">
      <alignment vertical="center"/>
      <protection locked="0"/>
    </xf>
    <xf numFmtId="0" fontId="19" fillId="24" borderId="18" xfId="40" applyFont="1" applyFill="1" applyBorder="1" applyAlignment="1" applyProtection="1">
      <alignment vertical="center"/>
    </xf>
    <xf numFmtId="0" fontId="19" fillId="0" borderId="18" xfId="40" applyFont="1" applyFill="1" applyBorder="1" applyAlignment="1" applyProtection="1">
      <alignment vertical="center"/>
      <protection locked="0"/>
    </xf>
    <xf numFmtId="0" fontId="19" fillId="0" borderId="97" xfId="40" applyFont="1" applyFill="1" applyBorder="1" applyAlignment="1" applyProtection="1">
      <alignment vertical="center"/>
      <protection locked="0"/>
    </xf>
    <xf numFmtId="0" fontId="19" fillId="0" borderId="17" xfId="40" applyFont="1" applyFill="1" applyBorder="1" applyAlignment="1" applyProtection="1">
      <alignment vertical="center"/>
      <protection locked="0"/>
    </xf>
    <xf numFmtId="0" fontId="19" fillId="4" borderId="29" xfId="40" applyFont="1" applyFill="1" applyBorder="1" applyAlignment="1" applyProtection="1">
      <alignment horizontal="center"/>
    </xf>
    <xf numFmtId="1" fontId="21" fillId="4" borderId="0" xfId="40" applyNumberFormat="1" applyFont="1" applyFill="1" applyBorder="1" applyAlignment="1" applyProtection="1">
      <alignment horizontal="center"/>
    </xf>
    <xf numFmtId="0" fontId="32" fillId="4" borderId="0" xfId="40" applyFont="1" applyFill="1" applyBorder="1" applyAlignment="1" applyProtection="1">
      <alignment horizontal="center"/>
    </xf>
    <xf numFmtId="1" fontId="21" fillId="4" borderId="85" xfId="40" applyNumberFormat="1" applyFont="1" applyFill="1" applyBorder="1" applyAlignment="1" applyProtection="1">
      <alignment horizontal="center"/>
    </xf>
    <xf numFmtId="1" fontId="21" fillId="4" borderId="102" xfId="40" applyNumberFormat="1" applyFont="1" applyFill="1" applyBorder="1" applyAlignment="1" applyProtection="1">
      <alignment horizontal="center"/>
    </xf>
    <xf numFmtId="1" fontId="21" fillId="4" borderId="101" xfId="40" applyNumberFormat="1" applyFont="1" applyFill="1" applyBorder="1" applyAlignment="1" applyProtection="1">
      <alignment horizontal="center"/>
    </xf>
    <xf numFmtId="1" fontId="21" fillId="4" borderId="103" xfId="40" applyNumberFormat="1" applyFont="1" applyFill="1" applyBorder="1" applyAlignment="1" applyProtection="1">
      <alignment horizontal="center"/>
    </xf>
    <xf numFmtId="1" fontId="21" fillId="4" borderId="104" xfId="40" applyNumberFormat="1" applyFont="1" applyFill="1" applyBorder="1" applyAlignment="1" applyProtection="1">
      <alignment horizontal="center"/>
    </xf>
    <xf numFmtId="0" fontId="32" fillId="4" borderId="105" xfId="40" applyFont="1" applyFill="1" applyBorder="1" applyAlignment="1" applyProtection="1">
      <alignment horizontal="center"/>
    </xf>
    <xf numFmtId="1" fontId="21" fillId="4" borderId="106" xfId="40" applyNumberFormat="1" applyFont="1" applyFill="1" applyBorder="1" applyAlignment="1" applyProtection="1">
      <alignment horizontal="center"/>
    </xf>
    <xf numFmtId="0" fontId="32" fillId="4" borderId="107" xfId="40" applyFont="1" applyFill="1" applyBorder="1" applyAlignment="1" applyProtection="1">
      <alignment horizontal="center"/>
    </xf>
    <xf numFmtId="1" fontId="21" fillId="4" borderId="108" xfId="40" applyNumberFormat="1" applyFont="1" applyFill="1" applyBorder="1" applyAlignment="1" applyProtection="1">
      <alignment horizontal="center"/>
    </xf>
    <xf numFmtId="0" fontId="19" fillId="0" borderId="48" xfId="40" applyFont="1" applyFill="1" applyBorder="1" applyAlignment="1" applyProtection="1">
      <alignment horizontal="center" vertical="center"/>
      <protection locked="0"/>
    </xf>
    <xf numFmtId="0" fontId="19" fillId="0" borderId="12" xfId="40" applyFont="1" applyFill="1" applyBorder="1" applyAlignment="1" applyProtection="1">
      <alignment horizontal="center" vertical="center"/>
      <protection locked="0"/>
    </xf>
    <xf numFmtId="0" fontId="19" fillId="0" borderId="18" xfId="40" applyFont="1" applyFill="1" applyBorder="1" applyAlignment="1" applyProtection="1">
      <alignment horizontal="center" vertical="center"/>
      <protection locked="0"/>
    </xf>
    <xf numFmtId="0" fontId="19" fillId="4" borderId="16" xfId="40" applyFont="1" applyFill="1" applyBorder="1" applyAlignment="1" applyProtection="1">
      <alignment horizontal="center"/>
    </xf>
    <xf numFmtId="0" fontId="14" fillId="0" borderId="0" xfId="40" applyBorder="1" applyAlignment="1">
      <alignment horizontal="center"/>
    </xf>
    <xf numFmtId="0" fontId="14" fillId="0" borderId="0" xfId="40" applyAlignment="1">
      <alignment horizontal="center"/>
    </xf>
    <xf numFmtId="0" fontId="21" fillId="4" borderId="59" xfId="40" applyFont="1" applyFill="1" applyBorder="1" applyAlignment="1" applyProtection="1">
      <alignment horizontal="center"/>
    </xf>
    <xf numFmtId="0" fontId="19" fillId="0" borderId="20" xfId="40" applyFont="1" applyFill="1" applyBorder="1" applyAlignment="1" applyProtection="1">
      <alignment horizontal="center" vertical="center"/>
      <protection locked="0"/>
    </xf>
    <xf numFmtId="0" fontId="21" fillId="4" borderId="64" xfId="40" applyFont="1" applyFill="1" applyBorder="1" applyAlignment="1" applyProtection="1">
      <alignment horizontal="center"/>
    </xf>
    <xf numFmtId="0" fontId="30" fillId="0" borderId="0" xfId="40" applyFont="1" applyBorder="1" applyAlignment="1">
      <alignment horizontal="center"/>
    </xf>
    <xf numFmtId="0" fontId="30" fillId="0" borderId="0" xfId="40" applyFont="1" applyAlignment="1">
      <alignment horizontal="center"/>
    </xf>
    <xf numFmtId="0" fontId="19" fillId="24" borderId="12" xfId="40" applyFont="1" applyFill="1" applyBorder="1" applyAlignment="1" applyProtection="1">
      <alignment horizontal="center" vertical="center"/>
    </xf>
    <xf numFmtId="0" fontId="19" fillId="0" borderId="97" xfId="40" applyFont="1" applyFill="1" applyBorder="1" applyAlignment="1" applyProtection="1">
      <alignment horizontal="center" vertical="center"/>
      <protection locked="0"/>
    </xf>
    <xf numFmtId="0" fontId="19" fillId="24" borderId="18" xfId="40" applyFont="1" applyFill="1" applyBorder="1" applyAlignment="1" applyProtection="1">
      <alignment horizontal="center" vertical="center"/>
    </xf>
    <xf numFmtId="0" fontId="19" fillId="0" borderId="17" xfId="40" applyFont="1" applyFill="1" applyBorder="1" applyAlignment="1" applyProtection="1">
      <alignment horizontal="center" vertical="center"/>
      <protection locked="0"/>
    </xf>
    <xf numFmtId="0" fontId="21" fillId="4" borderId="60" xfId="40" applyFont="1" applyFill="1" applyBorder="1" applyAlignment="1" applyProtection="1">
      <alignment horizontal="center"/>
    </xf>
    <xf numFmtId="0" fontId="19" fillId="26" borderId="13" xfId="40" applyFont="1" applyFill="1" applyBorder="1" applyAlignment="1" applyProtection="1">
      <alignment horizontal="center"/>
    </xf>
    <xf numFmtId="0" fontId="19" fillId="26" borderId="16" xfId="39" applyNumberFormat="1" applyFont="1" applyFill="1" applyBorder="1" applyAlignment="1" applyProtection="1">
      <alignment horizontal="center"/>
      <protection locked="0"/>
    </xf>
    <xf numFmtId="0" fontId="19" fillId="26" borderId="40" xfId="39" applyNumberFormat="1" applyFont="1" applyFill="1" applyBorder="1" applyAlignment="1" applyProtection="1">
      <alignment horizontal="center"/>
      <protection locked="0"/>
    </xf>
    <xf numFmtId="0" fontId="19" fillId="26" borderId="18" xfId="40" applyFont="1" applyFill="1" applyBorder="1" applyAlignment="1" applyProtection="1">
      <alignment horizontal="center" vertical="center"/>
      <protection locked="0"/>
    </xf>
    <xf numFmtId="1" fontId="21" fillId="4" borderId="60" xfId="40" applyNumberFormat="1" applyFont="1" applyFill="1" applyBorder="1" applyAlignment="1" applyProtection="1">
      <alignment horizontal="center"/>
    </xf>
    <xf numFmtId="1" fontId="19" fillId="25" borderId="69" xfId="40" applyNumberFormat="1" applyFont="1" applyFill="1" applyBorder="1" applyAlignment="1" applyProtection="1">
      <alignment horizontal="center" vertical="center"/>
    </xf>
    <xf numFmtId="0" fontId="31" fillId="0" borderId="0" xfId="40" applyFont="1" applyFill="1" applyBorder="1" applyAlignment="1" applyProtection="1">
      <alignment horizontal="center" vertical="center"/>
      <protection locked="0"/>
    </xf>
    <xf numFmtId="0" fontId="21" fillId="4" borderId="0" xfId="40" applyFont="1" applyFill="1" applyBorder="1" applyAlignment="1" applyProtection="1">
      <alignment horizontal="center" vertical="center"/>
    </xf>
    <xf numFmtId="0" fontId="24" fillId="4" borderId="0" xfId="40" applyFont="1" applyFill="1" applyBorder="1" applyAlignment="1" applyProtection="1">
      <alignment horizontal="center" textRotation="90" wrapText="1"/>
    </xf>
    <xf numFmtId="0" fontId="25" fillId="4" borderId="0" xfId="40" applyFont="1" applyFill="1" applyBorder="1" applyProtection="1"/>
    <xf numFmtId="1" fontId="19" fillId="4" borderId="0" xfId="40" applyNumberFormat="1" applyFont="1" applyFill="1" applyBorder="1" applyAlignment="1" applyProtection="1">
      <alignment horizontal="center" vertical="center" shrinkToFit="1"/>
    </xf>
    <xf numFmtId="1" fontId="21" fillId="25" borderId="0" xfId="0" applyNumberFormat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 wrapText="1"/>
    </xf>
    <xf numFmtId="0" fontId="19" fillId="4" borderId="0" xfId="40" applyFont="1" applyFill="1" applyBorder="1" applyAlignment="1" applyProtection="1">
      <alignment horizontal="center" vertical="center"/>
    </xf>
    <xf numFmtId="164" fontId="21" fillId="4" borderId="0" xfId="26" applyFont="1" applyFill="1" applyBorder="1" applyAlignment="1" applyProtection="1">
      <alignment horizontal="center" vertical="center"/>
    </xf>
    <xf numFmtId="1" fontId="19" fillId="4" borderId="0" xfId="40" applyNumberFormat="1" applyFont="1" applyFill="1" applyBorder="1" applyProtection="1"/>
    <xf numFmtId="0" fontId="28" fillId="0" borderId="116" xfId="40" applyFont="1" applyBorder="1"/>
    <xf numFmtId="0" fontId="28" fillId="0" borderId="119" xfId="40" applyFont="1" applyBorder="1"/>
    <xf numFmtId="0" fontId="36" fillId="0" borderId="116" xfId="40" applyFont="1" applyBorder="1"/>
    <xf numFmtId="0" fontId="19" fillId="0" borderId="51" xfId="40" applyFont="1" applyBorder="1" applyAlignment="1" applyProtection="1">
      <alignment horizontal="center"/>
      <protection locked="0"/>
    </xf>
    <xf numFmtId="1" fontId="19" fillId="0" borderId="51" xfId="40" applyNumberFormat="1" applyFont="1" applyFill="1" applyBorder="1" applyAlignment="1" applyProtection="1">
      <alignment horizontal="center"/>
      <protection locked="0"/>
    </xf>
    <xf numFmtId="0" fontId="19" fillId="26" borderId="12" xfId="40" applyFont="1" applyFill="1" applyBorder="1" applyAlignment="1" applyProtection="1">
      <alignment horizontal="center" vertical="center"/>
      <protection locked="0"/>
    </xf>
    <xf numFmtId="0" fontId="19" fillId="0" borderId="74" xfId="0" applyFont="1" applyFill="1" applyBorder="1" applyAlignment="1" applyProtection="1">
      <alignment horizontal="center" vertical="center" wrapText="1"/>
      <protection locked="0"/>
    </xf>
    <xf numFmtId="0" fontId="19" fillId="0" borderId="100" xfId="0" applyFont="1" applyFill="1" applyBorder="1" applyAlignment="1" applyProtection="1">
      <alignment horizontal="center" vertical="center" wrapText="1"/>
      <protection locked="0"/>
    </xf>
    <xf numFmtId="0" fontId="19" fillId="0" borderId="44" xfId="0" applyFont="1" applyFill="1" applyBorder="1" applyAlignment="1" applyProtection="1">
      <alignment horizontal="center" vertical="center" wrapText="1"/>
      <protection locked="0"/>
    </xf>
    <xf numFmtId="0" fontId="19" fillId="0" borderId="61" xfId="0" applyFont="1" applyFill="1" applyBorder="1" applyAlignment="1" applyProtection="1">
      <alignment horizontal="center" vertical="center" wrapText="1"/>
      <protection locked="0"/>
    </xf>
    <xf numFmtId="1" fontId="19" fillId="0" borderId="28" xfId="40" applyNumberFormat="1" applyFont="1" applyFill="1" applyBorder="1" applyAlignment="1" applyProtection="1">
      <alignment horizontal="center" vertical="center"/>
      <protection locked="0"/>
    </xf>
    <xf numFmtId="0" fontId="19" fillId="0" borderId="28" xfId="40" applyFont="1" applyFill="1" applyBorder="1" applyAlignment="1" applyProtection="1">
      <alignment horizontal="center" vertical="center"/>
      <protection locked="0"/>
    </xf>
    <xf numFmtId="0" fontId="19" fillId="0" borderId="38" xfId="40" applyFont="1" applyFill="1" applyBorder="1" applyAlignment="1" applyProtection="1">
      <alignment horizontal="center" vertical="center"/>
      <protection locked="0"/>
    </xf>
    <xf numFmtId="0" fontId="19" fillId="0" borderId="75" xfId="0" applyFont="1" applyFill="1" applyBorder="1" applyAlignment="1" applyProtection="1">
      <alignment horizontal="center" vertical="center" wrapText="1"/>
      <protection locked="0"/>
    </xf>
    <xf numFmtId="0" fontId="19" fillId="0" borderId="95" xfId="0" applyFont="1" applyFill="1" applyBorder="1" applyAlignment="1" applyProtection="1">
      <alignment horizontal="center" vertical="center" wrapText="1"/>
      <protection locked="0"/>
    </xf>
    <xf numFmtId="1" fontId="19" fillId="0" borderId="50" xfId="40" applyNumberFormat="1" applyFont="1" applyFill="1" applyBorder="1" applyAlignment="1" applyProtection="1">
      <alignment horizontal="center" vertical="center"/>
      <protection locked="0"/>
    </xf>
    <xf numFmtId="1" fontId="19" fillId="4" borderId="21" xfId="40" applyNumberFormat="1" applyFont="1" applyFill="1" applyBorder="1" applyAlignment="1" applyProtection="1">
      <alignment horizontal="center"/>
    </xf>
    <xf numFmtId="1" fontId="19" fillId="4" borderId="11" xfId="40" applyNumberFormat="1" applyFont="1" applyFill="1" applyBorder="1" applyAlignment="1" applyProtection="1">
      <alignment horizontal="center"/>
    </xf>
    <xf numFmtId="0" fontId="19" fillId="0" borderId="20" xfId="39" applyNumberFormat="1" applyFont="1" applyBorder="1" applyAlignment="1" applyProtection="1">
      <alignment horizontal="center"/>
      <protection locked="0"/>
    </xf>
    <xf numFmtId="0" fontId="19" fillId="24" borderId="96" xfId="40" applyFont="1" applyFill="1" applyBorder="1" applyAlignment="1" applyProtection="1">
      <alignment horizontal="center" vertical="center"/>
    </xf>
    <xf numFmtId="0" fontId="19" fillId="24" borderId="21" xfId="40" applyFont="1" applyFill="1" applyBorder="1" applyAlignment="1" applyProtection="1">
      <alignment horizontal="center" vertical="center"/>
    </xf>
    <xf numFmtId="1" fontId="19" fillId="4" borderId="104" xfId="40" applyNumberFormat="1" applyFont="1" applyFill="1" applyBorder="1" applyAlignment="1" applyProtection="1">
      <alignment horizontal="center"/>
    </xf>
    <xf numFmtId="1" fontId="19" fillId="4" borderId="101" xfId="40" applyNumberFormat="1" applyFont="1" applyFill="1" applyBorder="1" applyAlignment="1" applyProtection="1">
      <alignment horizontal="center"/>
    </xf>
    <xf numFmtId="0" fontId="19" fillId="24" borderId="96" xfId="40" applyFont="1" applyFill="1" applyBorder="1" applyAlignment="1" applyProtection="1">
      <alignment vertical="center"/>
    </xf>
    <xf numFmtId="0" fontId="19" fillId="24" borderId="21" xfId="40" applyFont="1" applyFill="1" applyBorder="1" applyAlignment="1" applyProtection="1">
      <alignment vertical="center"/>
    </xf>
    <xf numFmtId="0" fontId="19" fillId="24" borderId="49" xfId="40" applyFont="1" applyFill="1" applyBorder="1" applyAlignment="1" applyProtection="1">
      <alignment vertical="center"/>
    </xf>
    <xf numFmtId="0" fontId="19" fillId="24" borderId="16" xfId="40" applyFont="1" applyFill="1" applyBorder="1" applyAlignment="1" applyProtection="1">
      <alignment vertical="center"/>
    </xf>
    <xf numFmtId="1" fontId="21" fillId="25" borderId="57" xfId="0" applyNumberFormat="1" applyFont="1" applyFill="1" applyBorder="1" applyAlignment="1">
      <alignment horizontal="center" vertical="center"/>
    </xf>
    <xf numFmtId="1" fontId="21" fillId="4" borderId="21" xfId="40" applyNumberFormat="1" applyFont="1" applyFill="1" applyBorder="1" applyAlignment="1" applyProtection="1">
      <alignment horizontal="center"/>
    </xf>
    <xf numFmtId="1" fontId="21" fillId="25" borderId="121" xfId="40" applyNumberFormat="1" applyFont="1" applyFill="1" applyBorder="1" applyAlignment="1" applyProtection="1">
      <alignment horizontal="center" vertical="center"/>
    </xf>
    <xf numFmtId="1" fontId="21" fillId="25" borderId="66" xfId="40" applyNumberFormat="1" applyFont="1" applyFill="1" applyBorder="1" applyAlignment="1" applyProtection="1">
      <alignment horizontal="center" vertical="center"/>
    </xf>
    <xf numFmtId="0" fontId="33" fillId="0" borderId="40" xfId="39" applyNumberFormat="1" applyFont="1" applyBorder="1" applyAlignment="1" applyProtection="1">
      <alignment horizontal="center"/>
      <protection locked="0"/>
    </xf>
    <xf numFmtId="1" fontId="21" fillId="4" borderId="121" xfId="40" applyNumberFormat="1" applyFont="1" applyFill="1" applyBorder="1" applyAlignment="1" applyProtection="1">
      <alignment horizontal="center"/>
    </xf>
    <xf numFmtId="1" fontId="35" fillId="4" borderId="21" xfId="40" applyNumberFormat="1" applyFont="1" applyFill="1" applyBorder="1" applyAlignment="1" applyProtection="1">
      <alignment horizontal="center"/>
    </xf>
    <xf numFmtId="1" fontId="35" fillId="4" borderId="18" xfId="40" applyNumberFormat="1" applyFont="1" applyFill="1" applyBorder="1" applyAlignment="1" applyProtection="1">
      <alignment horizontal="center"/>
    </xf>
    <xf numFmtId="1" fontId="35" fillId="0" borderId="18" xfId="40" applyNumberFormat="1" applyFont="1" applyFill="1" applyBorder="1" applyAlignment="1" applyProtection="1">
      <alignment horizontal="center"/>
      <protection locked="0"/>
    </xf>
    <xf numFmtId="1" fontId="35" fillId="0" borderId="17" xfId="40" applyNumberFormat="1" applyFont="1" applyFill="1" applyBorder="1" applyAlignment="1" applyProtection="1">
      <alignment horizontal="center"/>
      <protection locked="0"/>
    </xf>
    <xf numFmtId="1" fontId="19" fillId="4" borderId="50" xfId="40" applyNumberFormat="1" applyFont="1" applyFill="1" applyBorder="1" applyAlignment="1" applyProtection="1">
      <alignment horizontal="center"/>
    </xf>
    <xf numFmtId="1" fontId="19" fillId="0" borderId="38" xfId="40" applyNumberFormat="1" applyFont="1" applyFill="1" applyBorder="1" applyAlignment="1" applyProtection="1">
      <alignment horizontal="center"/>
      <protection locked="0"/>
    </xf>
    <xf numFmtId="0" fontId="19" fillId="24" borderId="49" xfId="40" applyFont="1" applyFill="1" applyBorder="1" applyAlignment="1" applyProtection="1">
      <alignment horizontal="center" vertical="center"/>
    </xf>
    <xf numFmtId="0" fontId="19" fillId="24" borderId="16" xfId="40" applyFont="1" applyFill="1" applyBorder="1" applyAlignment="1" applyProtection="1">
      <alignment horizontal="center" vertical="center"/>
    </xf>
    <xf numFmtId="1" fontId="21" fillId="4" borderId="16" xfId="40" applyNumberFormat="1" applyFont="1" applyFill="1" applyBorder="1" applyAlignment="1" applyProtection="1">
      <alignment horizontal="center"/>
    </xf>
    <xf numFmtId="1" fontId="33" fillId="4" borderId="16" xfId="40" applyNumberFormat="1" applyFont="1" applyFill="1" applyBorder="1" applyAlignment="1" applyProtection="1">
      <alignment horizontal="center"/>
    </xf>
    <xf numFmtId="1" fontId="19" fillId="4" borderId="47" xfId="40" applyNumberFormat="1" applyFont="1" applyFill="1" applyBorder="1" applyAlignment="1" applyProtection="1">
      <alignment horizontal="center"/>
    </xf>
    <xf numFmtId="0" fontId="38" fillId="0" borderId="0" xfId="0" applyFont="1"/>
    <xf numFmtId="0" fontId="20" fillId="0" borderId="0" xfId="40" applyFont="1" applyFill="1" applyBorder="1" applyAlignment="1" applyProtection="1">
      <alignment horizontal="center" vertical="center"/>
    </xf>
    <xf numFmtId="0" fontId="20" fillId="0" borderId="0" xfId="40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wrapText="1"/>
    </xf>
    <xf numFmtId="0" fontId="38" fillId="0" borderId="148" xfId="0" applyFont="1" applyBorder="1"/>
    <xf numFmtId="0" fontId="39" fillId="0" borderId="0" xfId="0" applyFont="1" applyBorder="1" applyAlignment="1">
      <alignment wrapText="1"/>
    </xf>
    <xf numFmtId="0" fontId="0" fillId="0" borderId="0" xfId="0" applyFont="1"/>
    <xf numFmtId="0" fontId="0" fillId="26" borderId="0" xfId="0" applyFill="1"/>
    <xf numFmtId="0" fontId="19" fillId="26" borderId="27" xfId="40" applyFont="1" applyFill="1" applyBorder="1" applyAlignment="1" applyProtection="1">
      <alignment horizontal="center"/>
    </xf>
    <xf numFmtId="0" fontId="19" fillId="26" borderId="46" xfId="40" applyFont="1" applyFill="1" applyBorder="1" applyAlignment="1" applyProtection="1">
      <alignment horizontal="center"/>
    </xf>
    <xf numFmtId="0" fontId="27" fillId="26" borderId="0" xfId="40" applyFont="1" applyFill="1"/>
    <xf numFmtId="0" fontId="19" fillId="26" borderId="16" xfId="39" applyFont="1" applyFill="1" applyBorder="1" applyAlignment="1" applyProtection="1">
      <alignment horizontal="center"/>
      <protection locked="0"/>
    </xf>
    <xf numFmtId="0" fontId="19" fillId="26" borderId="40" xfId="39" applyFont="1" applyFill="1" applyBorder="1" applyAlignment="1" applyProtection="1">
      <alignment horizontal="center"/>
      <protection locked="0"/>
    </xf>
    <xf numFmtId="0" fontId="19" fillId="26" borderId="18" xfId="40" applyFont="1" applyFill="1" applyBorder="1" applyAlignment="1" applyProtection="1">
      <alignment horizontal="center"/>
    </xf>
    <xf numFmtId="0" fontId="19" fillId="26" borderId="17" xfId="40" applyFont="1" applyFill="1" applyBorder="1" applyAlignment="1" applyProtection="1">
      <alignment horizontal="center"/>
    </xf>
    <xf numFmtId="0" fontId="19" fillId="26" borderId="20" xfId="40" applyFont="1" applyFill="1" applyBorder="1" applyAlignment="1" applyProtection="1">
      <alignment horizontal="center" vertical="center"/>
      <protection locked="0"/>
    </xf>
    <xf numFmtId="0" fontId="19" fillId="26" borderId="17" xfId="40" applyFont="1" applyFill="1" applyBorder="1" applyAlignment="1" applyProtection="1">
      <alignment horizontal="center" vertical="center"/>
      <protection locked="0"/>
    </xf>
    <xf numFmtId="0" fontId="19" fillId="26" borderId="29" xfId="39" applyNumberFormat="1" applyFont="1" applyFill="1" applyBorder="1" applyAlignment="1" applyProtection="1">
      <alignment horizontal="center"/>
      <protection locked="0"/>
    </xf>
    <xf numFmtId="0" fontId="28" fillId="0" borderId="147" xfId="40" applyFont="1" applyFill="1" applyBorder="1"/>
    <xf numFmtId="0" fontId="14" fillId="0" borderId="0" xfId="40" applyFont="1" applyBorder="1"/>
    <xf numFmtId="0" fontId="41" fillId="0" borderId="0" xfId="40" applyFont="1" applyFill="1" applyBorder="1"/>
    <xf numFmtId="0" fontId="40" fillId="4" borderId="70" xfId="40" applyFont="1" applyFill="1" applyBorder="1" applyAlignment="1" applyProtection="1">
      <alignment horizontal="center"/>
    </xf>
    <xf numFmtId="0" fontId="41" fillId="0" borderId="51" xfId="0" applyFont="1" applyBorder="1" applyAlignment="1">
      <alignment horizontal="left" vertical="center"/>
    </xf>
    <xf numFmtId="0" fontId="41" fillId="4" borderId="131" xfId="40" applyFont="1" applyFill="1" applyBorder="1" applyAlignment="1" applyProtection="1">
      <alignment horizontal="center"/>
    </xf>
    <xf numFmtId="0" fontId="41" fillId="0" borderId="131" xfId="40" applyFont="1" applyFill="1" applyBorder="1" applyAlignment="1" applyProtection="1">
      <alignment horizontal="left"/>
      <protection locked="0"/>
    </xf>
    <xf numFmtId="0" fontId="41" fillId="0" borderId="51" xfId="40" applyFont="1" applyBorder="1" applyAlignment="1" applyProtection="1">
      <alignment horizontal="left" vertical="center"/>
    </xf>
    <xf numFmtId="0" fontId="41" fillId="0" borderId="131" xfId="40" applyFont="1" applyFill="1" applyBorder="1" applyProtection="1">
      <protection locked="0"/>
    </xf>
    <xf numFmtId="0" fontId="41" fillId="0" borderId="51" xfId="0" applyFont="1" applyFill="1" applyBorder="1" applyAlignment="1">
      <alignment horizontal="left" vertical="center"/>
    </xf>
    <xf numFmtId="0" fontId="41" fillId="0" borderId="131" xfId="0" applyFont="1" applyFill="1" applyBorder="1" applyAlignment="1" applyProtection="1">
      <alignment shrinkToFit="1"/>
      <protection locked="0"/>
    </xf>
    <xf numFmtId="0" fontId="41" fillId="0" borderId="51" xfId="0" applyFont="1" applyBorder="1" applyAlignment="1">
      <alignment horizontal="left" vertical="center" wrapText="1"/>
    </xf>
    <xf numFmtId="0" fontId="41" fillId="26" borderId="137" xfId="40" applyFont="1" applyFill="1" applyBorder="1" applyAlignment="1" applyProtection="1">
      <alignment horizontal="left"/>
      <protection locked="0"/>
    </xf>
    <xf numFmtId="0" fontId="41" fillId="27" borderId="138" xfId="40" applyFont="1" applyFill="1" applyBorder="1" applyAlignment="1" applyProtection="1">
      <alignment horizontal="left"/>
    </xf>
    <xf numFmtId="0" fontId="41" fillId="0" borderId="131" xfId="40" applyFont="1" applyFill="1" applyBorder="1" applyAlignment="1" applyProtection="1">
      <protection locked="0"/>
    </xf>
    <xf numFmtId="0" fontId="41" fillId="0" borderId="131" xfId="40" applyFont="1" applyBorder="1" applyProtection="1">
      <protection locked="0"/>
    </xf>
    <xf numFmtId="0" fontId="41" fillId="0" borderId="131" xfId="0" applyFont="1" applyFill="1" applyBorder="1" applyAlignment="1" applyProtection="1">
      <alignment vertical="center" shrinkToFit="1"/>
      <protection locked="0"/>
    </xf>
    <xf numFmtId="0" fontId="41" fillId="0" borderId="17" xfId="40" applyFont="1" applyFill="1" applyBorder="1" applyAlignment="1" applyProtection="1">
      <protection locked="0"/>
    </xf>
    <xf numFmtId="0" fontId="40" fillId="27" borderId="63" xfId="40" applyFont="1" applyFill="1" applyBorder="1" applyAlignment="1" applyProtection="1">
      <alignment horizontal="center"/>
    </xf>
    <xf numFmtId="0" fontId="41" fillId="26" borderId="51" xfId="40" applyFont="1" applyFill="1" applyBorder="1" applyAlignment="1" applyProtection="1">
      <alignment horizontal="left" vertical="center"/>
    </xf>
    <xf numFmtId="0" fontId="41" fillId="26" borderId="131" xfId="40" applyFont="1" applyFill="1" applyBorder="1" applyAlignment="1" applyProtection="1">
      <alignment horizontal="left"/>
      <protection locked="0"/>
    </xf>
    <xf numFmtId="0" fontId="41" fillId="26" borderId="137" xfId="40" applyFont="1" applyFill="1" applyBorder="1" applyAlignment="1" applyProtection="1">
      <alignment horizontal="left"/>
    </xf>
    <xf numFmtId="0" fontId="41" fillId="27" borderId="141" xfId="40" applyFont="1" applyFill="1" applyBorder="1" applyAlignment="1" applyProtection="1">
      <alignment horizontal="left"/>
    </xf>
    <xf numFmtId="0" fontId="41" fillId="26" borderId="51" xfId="40" applyFont="1" applyFill="1" applyBorder="1" applyAlignment="1" applyProtection="1">
      <alignment horizontal="left" vertical="center"/>
      <protection locked="0"/>
    </xf>
    <xf numFmtId="0" fontId="41" fillId="26" borderId="131" xfId="40" applyFont="1" applyFill="1" applyBorder="1" applyAlignment="1" applyProtection="1">
      <protection locked="0"/>
    </xf>
    <xf numFmtId="0" fontId="41" fillId="26" borderId="15" xfId="40" applyFont="1" applyFill="1" applyBorder="1" applyAlignment="1" applyProtection="1">
      <alignment horizontal="center"/>
      <protection locked="0"/>
    </xf>
    <xf numFmtId="0" fontId="41" fillId="26" borderId="148" xfId="40" applyFont="1" applyFill="1" applyBorder="1" applyAlignment="1" applyProtection="1">
      <alignment horizontal="left" vertical="center"/>
      <protection locked="0"/>
    </xf>
    <xf numFmtId="0" fontId="41" fillId="27" borderId="143" xfId="40" applyFont="1" applyFill="1" applyBorder="1" applyAlignment="1" applyProtection="1">
      <alignment horizontal="left"/>
    </xf>
    <xf numFmtId="0" fontId="40" fillId="28" borderId="25" xfId="40" applyFont="1" applyFill="1" applyBorder="1" applyAlignment="1" applyProtection="1">
      <alignment horizontal="center" vertical="center"/>
    </xf>
    <xf numFmtId="0" fontId="41" fillId="4" borderId="144" xfId="40" applyFont="1" applyFill="1" applyBorder="1" applyAlignment="1" applyProtection="1">
      <alignment horizontal="left" vertical="center" wrapText="1"/>
    </xf>
    <xf numFmtId="0" fontId="41" fillId="25" borderId="25" xfId="40" applyFont="1" applyFill="1" applyBorder="1" applyAlignment="1" applyProtection="1">
      <alignment horizontal="left" vertical="center" wrapText="1"/>
    </xf>
    <xf numFmtId="0" fontId="40" fillId="4" borderId="146" xfId="40" applyFont="1" applyFill="1" applyBorder="1" applyAlignment="1" applyProtection="1">
      <alignment horizontal="center"/>
    </xf>
    <xf numFmtId="0" fontId="41" fillId="0" borderId="148" xfId="40" applyFont="1" applyBorder="1" applyAlignment="1" applyProtection="1">
      <alignment horizontal="left" vertical="center"/>
    </xf>
    <xf numFmtId="0" fontId="41" fillId="0" borderId="131" xfId="0" applyFont="1" applyBorder="1"/>
    <xf numFmtId="0" fontId="41" fillId="0" borderId="148" xfId="40" applyFont="1" applyFill="1" applyBorder="1" applyAlignment="1" applyProtection="1">
      <alignment horizontal="left" vertical="center"/>
      <protection locked="0"/>
    </xf>
    <xf numFmtId="0" fontId="41" fillId="0" borderId="137" xfId="40" applyFont="1" applyFill="1" applyBorder="1" applyAlignment="1" applyProtection="1">
      <alignment horizontal="left"/>
      <protection locked="0"/>
    </xf>
    <xf numFmtId="0" fontId="41" fillId="0" borderId="145" xfId="40" applyFont="1" applyFill="1" applyBorder="1" applyAlignment="1" applyProtection="1">
      <alignment horizontal="center"/>
      <protection locked="0"/>
    </xf>
    <xf numFmtId="0" fontId="41" fillId="4" borderId="122" xfId="40" applyFont="1" applyFill="1" applyBorder="1" applyAlignment="1" applyProtection="1">
      <alignment horizontal="center"/>
    </xf>
    <xf numFmtId="0" fontId="41" fillId="0" borderId="122" xfId="40" applyFont="1" applyFill="1" applyBorder="1" applyAlignment="1" applyProtection="1">
      <protection locked="0"/>
    </xf>
    <xf numFmtId="0" fontId="41" fillId="4" borderId="99" xfId="0" applyFont="1" applyFill="1" applyBorder="1" applyAlignment="1" applyProtection="1">
      <alignment horizontal="center" vertical="center" wrapText="1"/>
    </xf>
    <xf numFmtId="0" fontId="41" fillId="4" borderId="98" xfId="40" applyFont="1" applyFill="1" applyBorder="1" applyProtection="1"/>
    <xf numFmtId="0" fontId="41" fillId="4" borderId="18" xfId="0" applyFont="1" applyFill="1" applyBorder="1" applyAlignment="1" applyProtection="1">
      <alignment horizontal="center" vertical="center" wrapText="1"/>
    </xf>
    <xf numFmtId="0" fontId="41" fillId="4" borderId="20" xfId="40" applyFont="1" applyFill="1" applyBorder="1" applyProtection="1"/>
    <xf numFmtId="0" fontId="41" fillId="4" borderId="28" xfId="40" applyFont="1" applyFill="1" applyBorder="1" applyAlignment="1" applyProtection="1">
      <alignment horizontal="center"/>
    </xf>
    <xf numFmtId="0" fontId="41" fillId="4" borderId="35" xfId="40" applyFont="1" applyFill="1" applyBorder="1" applyProtection="1"/>
    <xf numFmtId="0" fontId="41" fillId="4" borderId="15" xfId="40" applyFont="1" applyFill="1" applyBorder="1" applyAlignment="1" applyProtection="1">
      <alignment horizontal="center"/>
    </xf>
    <xf numFmtId="0" fontId="41" fillId="4" borderId="18" xfId="40" applyFont="1" applyFill="1" applyBorder="1" applyAlignment="1" applyProtection="1">
      <alignment horizontal="center"/>
    </xf>
    <xf numFmtId="0" fontId="41" fillId="4" borderId="15" xfId="40" applyFont="1" applyFill="1" applyBorder="1" applyAlignment="1" applyProtection="1">
      <alignment horizontal="left"/>
    </xf>
    <xf numFmtId="0" fontId="41" fillId="4" borderId="18" xfId="40" applyFont="1" applyFill="1" applyBorder="1" applyProtection="1"/>
    <xf numFmtId="0" fontId="41" fillId="4" borderId="22" xfId="40" applyFont="1" applyFill="1" applyBorder="1" applyAlignment="1" applyProtection="1">
      <alignment horizontal="left"/>
    </xf>
    <xf numFmtId="0" fontId="41" fillId="4" borderId="23" xfId="40" applyFont="1" applyFill="1" applyBorder="1" applyAlignment="1" applyProtection="1">
      <alignment horizontal="center"/>
    </xf>
    <xf numFmtId="0" fontId="41" fillId="4" borderId="31" xfId="40" applyFont="1" applyFill="1" applyBorder="1" applyProtection="1"/>
    <xf numFmtId="0" fontId="41" fillId="4" borderId="34" xfId="40" applyFont="1" applyFill="1" applyBorder="1" applyAlignment="1" applyProtection="1">
      <alignment horizontal="left"/>
    </xf>
    <xf numFmtId="0" fontId="41" fillId="0" borderId="0" xfId="40" applyFont="1" applyFill="1" applyBorder="1" applyAlignment="1">
      <alignment horizontal="left"/>
    </xf>
    <xf numFmtId="0" fontId="41" fillId="0" borderId="0" xfId="40" applyFont="1" applyFill="1" applyAlignment="1">
      <alignment horizontal="left"/>
    </xf>
    <xf numFmtId="0" fontId="41" fillId="0" borderId="0" xfId="40" applyFont="1" applyFill="1"/>
    <xf numFmtId="0" fontId="41" fillId="0" borderId="0" xfId="40" applyFont="1" applyAlignment="1">
      <alignment horizontal="left"/>
    </xf>
    <xf numFmtId="0" fontId="41" fillId="0" borderId="0" xfId="40" applyFont="1"/>
    <xf numFmtId="0" fontId="41" fillId="0" borderId="116" xfId="40" applyFont="1" applyBorder="1"/>
    <xf numFmtId="0" fontId="41" fillId="26" borderId="116" xfId="40" applyFont="1" applyFill="1" applyBorder="1"/>
    <xf numFmtId="1" fontId="41" fillId="4" borderId="0" xfId="40" applyNumberFormat="1" applyFont="1" applyFill="1" applyBorder="1" applyAlignment="1" applyProtection="1">
      <alignment horizontal="center" vertical="center" shrinkToFit="1"/>
    </xf>
    <xf numFmtId="1" fontId="40" fillId="4" borderId="0" xfId="40" applyNumberFormat="1" applyFont="1" applyFill="1" applyBorder="1" applyAlignment="1" applyProtection="1">
      <alignment horizontal="center"/>
    </xf>
    <xf numFmtId="0" fontId="41" fillId="26" borderId="150" xfId="40" applyFont="1" applyFill="1" applyBorder="1"/>
    <xf numFmtId="0" fontId="41" fillId="26" borderId="119" xfId="40" applyFont="1" applyFill="1" applyBorder="1"/>
    <xf numFmtId="0" fontId="41" fillId="0" borderId="151" xfId="40" applyFont="1" applyBorder="1"/>
    <xf numFmtId="0" fontId="41" fillId="0" borderId="152" xfId="40" applyFont="1" applyFill="1" applyBorder="1"/>
    <xf numFmtId="0" fontId="41" fillId="0" borderId="119" xfId="40" applyFont="1" applyBorder="1"/>
    <xf numFmtId="0" fontId="41" fillId="0" borderId="116" xfId="40" applyFont="1" applyFill="1" applyBorder="1"/>
    <xf numFmtId="1" fontId="41" fillId="27" borderId="0" xfId="40" applyNumberFormat="1" applyFont="1" applyFill="1" applyBorder="1" applyAlignment="1" applyProtection="1">
      <alignment horizontal="center" vertical="center" shrinkToFit="1"/>
    </xf>
    <xf numFmtId="1" fontId="40" fillId="27" borderId="0" xfId="40" applyNumberFormat="1" applyFont="1" applyFill="1" applyBorder="1" applyAlignment="1" applyProtection="1">
      <alignment horizontal="center"/>
    </xf>
    <xf numFmtId="0" fontId="40" fillId="27" borderId="0" xfId="40" applyFont="1" applyFill="1" applyBorder="1" applyProtection="1"/>
    <xf numFmtId="0" fontId="41" fillId="0" borderId="117" xfId="40" applyFont="1" applyBorder="1"/>
    <xf numFmtId="0" fontId="43" fillId="0" borderId="148" xfId="0" applyFont="1" applyBorder="1" applyAlignment="1">
      <alignment horizontal="center"/>
    </xf>
    <xf numFmtId="0" fontId="43" fillId="0" borderId="149" xfId="0" applyFont="1" applyBorder="1" applyAlignment="1">
      <alignment horizontal="center"/>
    </xf>
    <xf numFmtId="0" fontId="46" fillId="0" borderId="148" xfId="0" applyFont="1" applyBorder="1" applyAlignment="1">
      <alignment vertical="center" wrapText="1"/>
    </xf>
    <xf numFmtId="0" fontId="46" fillId="0" borderId="149" xfId="0" applyFont="1" applyBorder="1" applyAlignment="1">
      <alignment vertical="center"/>
    </xf>
    <xf numFmtId="0" fontId="45" fillId="26" borderId="157" xfId="0" applyFont="1" applyFill="1" applyBorder="1" applyAlignment="1">
      <alignment horizontal="left" vertical="center" wrapText="1"/>
    </xf>
    <xf numFmtId="0" fontId="46" fillId="0" borderId="158" xfId="0" applyFont="1" applyFill="1" applyBorder="1" applyAlignment="1" applyProtection="1">
      <alignment shrinkToFit="1"/>
      <protection locked="0"/>
    </xf>
    <xf numFmtId="0" fontId="46" fillId="0" borderId="148" xfId="0" applyFont="1" applyBorder="1" applyAlignment="1">
      <alignment horizontal="left" vertical="center"/>
    </xf>
    <xf numFmtId="0" fontId="46" fillId="0" borderId="158" xfId="40" applyFont="1" applyFill="1" applyBorder="1" applyProtection="1">
      <protection locked="0"/>
    </xf>
    <xf numFmtId="0" fontId="46" fillId="0" borderId="148" xfId="0" applyFont="1" applyBorder="1" applyAlignment="1">
      <alignment horizontal="left" vertical="center" wrapText="1"/>
    </xf>
    <xf numFmtId="0" fontId="41" fillId="0" borderId="0" xfId="0" applyFont="1"/>
    <xf numFmtId="0" fontId="46" fillId="0" borderId="158" xfId="40" applyFont="1" applyFill="1" applyBorder="1" applyAlignment="1" applyProtection="1">
      <alignment horizontal="left"/>
      <protection locked="0"/>
    </xf>
    <xf numFmtId="0" fontId="45" fillId="26" borderId="157" xfId="0" applyFont="1" applyFill="1" applyBorder="1" applyAlignment="1">
      <alignment horizontal="left" vertical="center"/>
    </xf>
    <xf numFmtId="0" fontId="46" fillId="0" borderId="148" xfId="40" applyFont="1" applyFill="1" applyBorder="1" applyAlignment="1" applyProtection="1">
      <alignment horizontal="left" vertical="center"/>
    </xf>
    <xf numFmtId="0" fontId="46" fillId="0" borderId="148" xfId="0" applyFont="1" applyBorder="1"/>
    <xf numFmtId="0" fontId="46" fillId="0" borderId="17" xfId="40" applyFont="1" applyFill="1" applyBorder="1" applyAlignment="1" applyProtection="1">
      <alignment horizontal="left"/>
      <protection locked="0"/>
    </xf>
    <xf numFmtId="0" fontId="46" fillId="0" borderId="51" xfId="0" applyFont="1" applyBorder="1" applyAlignment="1">
      <alignment horizontal="left" vertical="center"/>
    </xf>
    <xf numFmtId="0" fontId="46" fillId="0" borderId="46" xfId="0" applyFont="1" applyFill="1" applyBorder="1" applyAlignment="1" applyProtection="1">
      <alignment vertical="center" shrinkToFit="1"/>
      <protection locked="0"/>
    </xf>
    <xf numFmtId="0" fontId="46" fillId="0" borderId="51" xfId="40" applyFont="1" applyFill="1" applyBorder="1" applyAlignment="1" applyProtection="1">
      <alignment horizontal="left" vertical="center"/>
    </xf>
    <xf numFmtId="0" fontId="46" fillId="0" borderId="52" xfId="40" applyFont="1" applyFill="1" applyBorder="1" applyAlignment="1" applyProtection="1">
      <alignment horizontal="left" vertical="center"/>
      <protection locked="0"/>
    </xf>
    <xf numFmtId="0" fontId="46" fillId="0" borderId="41" xfId="40" applyFont="1" applyFill="1" applyBorder="1" applyAlignment="1" applyProtection="1">
      <alignment horizontal="left"/>
      <protection locked="0"/>
    </xf>
    <xf numFmtId="0" fontId="46" fillId="26" borderId="17" xfId="40" applyFont="1" applyFill="1" applyBorder="1" applyAlignment="1" applyProtection="1">
      <alignment horizontal="left"/>
      <protection locked="0"/>
    </xf>
    <xf numFmtId="0" fontId="46" fillId="26" borderId="41" xfId="40" applyFont="1" applyFill="1" applyBorder="1" applyAlignment="1" applyProtection="1">
      <alignment horizontal="left"/>
      <protection locked="0"/>
    </xf>
    <xf numFmtId="0" fontId="47" fillId="0" borderId="51" xfId="0" applyFont="1" applyBorder="1"/>
    <xf numFmtId="0" fontId="46" fillId="0" borderId="17" xfId="40" applyFont="1" applyFill="1" applyBorder="1" applyAlignment="1" applyProtection="1">
      <protection locked="0"/>
    </xf>
    <xf numFmtId="0" fontId="46" fillId="0" borderId="51" xfId="40" applyFont="1" applyFill="1" applyBorder="1" applyAlignment="1" applyProtection="1">
      <protection locked="0"/>
    </xf>
    <xf numFmtId="0" fontId="46" fillId="0" borderId="51" xfId="0" applyFont="1" applyFill="1" applyBorder="1" applyAlignment="1">
      <alignment horizontal="left" vertical="center" wrapText="1"/>
    </xf>
    <xf numFmtId="0" fontId="46" fillId="0" borderId="149" xfId="40" applyFont="1" applyFill="1" applyBorder="1" applyAlignment="1" applyProtection="1">
      <protection locked="0"/>
    </xf>
    <xf numFmtId="0" fontId="45" fillId="26" borderId="159" xfId="40" applyFont="1" applyFill="1" applyBorder="1" applyAlignment="1" applyProtection="1">
      <alignment horizontal="left"/>
      <protection locked="0"/>
    </xf>
    <xf numFmtId="0" fontId="46" fillId="0" borderId="160" xfId="40" applyFont="1" applyFill="1" applyBorder="1" applyAlignment="1" applyProtection="1">
      <protection locked="0"/>
    </xf>
    <xf numFmtId="0" fontId="46" fillId="0" borderId="160" xfId="0" applyFont="1" applyFill="1" applyBorder="1" applyAlignment="1">
      <alignment horizontal="left" vertical="center" wrapText="1"/>
    </xf>
    <xf numFmtId="0" fontId="46" fillId="0" borderId="161" xfId="40" applyFont="1" applyFill="1" applyBorder="1" applyAlignment="1" applyProtection="1">
      <protection locked="0"/>
    </xf>
    <xf numFmtId="0" fontId="41" fillId="29" borderId="118" xfId="40" applyFont="1" applyFill="1" applyBorder="1"/>
    <xf numFmtId="0" fontId="41" fillId="29" borderId="131" xfId="0" applyFont="1" applyFill="1" applyBorder="1" applyAlignment="1" applyProtection="1">
      <alignment shrinkToFit="1"/>
      <protection locked="0"/>
    </xf>
    <xf numFmtId="0" fontId="41" fillId="29" borderId="51" xfId="0" applyFont="1" applyFill="1" applyBorder="1" applyAlignment="1">
      <alignment horizontal="left" vertical="center"/>
    </xf>
    <xf numFmtId="0" fontId="41" fillId="29" borderId="116" xfId="40" applyFont="1" applyFill="1" applyBorder="1"/>
    <xf numFmtId="0" fontId="41" fillId="29" borderId="131" xfId="40" applyFont="1" applyFill="1" applyBorder="1" applyAlignment="1" applyProtection="1">
      <alignment horizontal="left"/>
      <protection locked="0"/>
    </xf>
    <xf numFmtId="0" fontId="41" fillId="29" borderId="51" xfId="40" applyFont="1" applyFill="1" applyBorder="1" applyAlignment="1" applyProtection="1">
      <alignment horizontal="left" vertical="center"/>
    </xf>
    <xf numFmtId="0" fontId="41" fillId="29" borderId="51" xfId="40" applyFont="1" applyFill="1" applyBorder="1" applyAlignment="1" applyProtection="1">
      <alignment horizontal="left" vertical="center"/>
      <protection locked="0"/>
    </xf>
    <xf numFmtId="0" fontId="41" fillId="29" borderId="131" xfId="40" applyFont="1" applyFill="1" applyBorder="1" applyProtection="1">
      <protection locked="0"/>
    </xf>
    <xf numFmtId="0" fontId="40" fillId="4" borderId="142" xfId="40" applyFont="1" applyFill="1" applyBorder="1" applyAlignment="1" applyProtection="1">
      <alignment horizontal="center"/>
    </xf>
    <xf numFmtId="0" fontId="21" fillId="4" borderId="86" xfId="40" applyFont="1" applyFill="1" applyBorder="1" applyAlignment="1" applyProtection="1">
      <alignment horizontal="left" vertical="center"/>
    </xf>
    <xf numFmtId="0" fontId="41" fillId="0" borderId="30" xfId="40" applyFont="1" applyFill="1" applyBorder="1" applyAlignment="1" applyProtection="1">
      <alignment horizontal="left" vertical="center" wrapText="1"/>
      <protection locked="0"/>
    </xf>
    <xf numFmtId="0" fontId="19" fillId="0" borderId="30" xfId="40" applyFont="1" applyFill="1" applyBorder="1" applyAlignment="1" applyProtection="1">
      <alignment horizontal="left" vertical="center" wrapText="1"/>
      <protection locked="0"/>
    </xf>
    <xf numFmtId="1" fontId="21" fillId="4" borderId="16" xfId="40" applyNumberFormat="1" applyFont="1" applyFill="1" applyBorder="1" applyAlignment="1" applyProtection="1">
      <alignment horizontal="left" vertical="center" shrinkToFit="1"/>
    </xf>
    <xf numFmtId="1" fontId="21" fillId="4" borderId="15" xfId="40" applyNumberFormat="1" applyFont="1" applyFill="1" applyBorder="1" applyAlignment="1" applyProtection="1">
      <alignment horizontal="left" vertical="center" shrinkToFit="1"/>
    </xf>
    <xf numFmtId="164" fontId="21" fillId="4" borderId="19" xfId="26" applyFont="1" applyFill="1" applyBorder="1" applyAlignment="1" applyProtection="1">
      <alignment horizontal="center" vertical="center"/>
    </xf>
    <xf numFmtId="1" fontId="22" fillId="4" borderId="16" xfId="40" applyNumberFormat="1" applyFont="1" applyFill="1" applyBorder="1" applyAlignment="1" applyProtection="1">
      <alignment horizontal="left" vertical="center" shrinkToFit="1"/>
    </xf>
    <xf numFmtId="1" fontId="22" fillId="4" borderId="15" xfId="40" applyNumberFormat="1" applyFont="1" applyFill="1" applyBorder="1" applyAlignment="1" applyProtection="1">
      <alignment horizontal="left" vertical="center" shrinkToFit="1"/>
    </xf>
    <xf numFmtId="164" fontId="22" fillId="4" borderId="19" xfId="26" applyFont="1" applyFill="1" applyBorder="1" applyAlignment="1" applyProtection="1">
      <alignment horizontal="center" vertical="center"/>
    </xf>
    <xf numFmtId="1" fontId="22" fillId="4" borderId="16" xfId="40" applyNumberFormat="1" applyFont="1" applyFill="1" applyBorder="1" applyAlignment="1" applyProtection="1">
      <alignment horizontal="left" vertical="center"/>
    </xf>
    <xf numFmtId="1" fontId="22" fillId="4" borderId="15" xfId="40" applyNumberFormat="1" applyFont="1" applyFill="1" applyBorder="1" applyAlignment="1" applyProtection="1">
      <alignment horizontal="left" vertical="center"/>
    </xf>
    <xf numFmtId="0" fontId="19" fillId="0" borderId="39" xfId="40" applyFont="1" applyFill="1" applyBorder="1" applyAlignment="1" applyProtection="1">
      <alignment horizontal="left" vertical="center" wrapText="1"/>
      <protection locked="0"/>
    </xf>
    <xf numFmtId="1" fontId="40" fillId="4" borderId="87" xfId="40" applyNumberFormat="1" applyFont="1" applyFill="1" applyBorder="1" applyAlignment="1" applyProtection="1">
      <alignment horizontal="center" vertical="center"/>
    </xf>
    <xf numFmtId="1" fontId="22" fillId="4" borderId="87" xfId="40" applyNumberFormat="1" applyFont="1" applyFill="1" applyBorder="1" applyAlignment="1" applyProtection="1">
      <alignment horizontal="center" vertical="center"/>
    </xf>
    <xf numFmtId="0" fontId="40" fillId="4" borderId="68" xfId="40" applyFont="1" applyFill="1" applyBorder="1" applyAlignment="1" applyProtection="1">
      <alignment horizontal="center" vertical="center" wrapText="1"/>
    </xf>
    <xf numFmtId="0" fontId="21" fillId="4" borderId="68" xfId="40" applyFont="1" applyFill="1" applyBorder="1" applyAlignment="1" applyProtection="1">
      <alignment horizontal="center" vertical="center" wrapText="1"/>
    </xf>
    <xf numFmtId="0" fontId="19" fillId="4" borderId="88" xfId="40" applyFont="1" applyFill="1" applyBorder="1" applyAlignment="1" applyProtection="1">
      <alignment horizontal="left" vertical="center" wrapText="1"/>
    </xf>
    <xf numFmtId="0" fontId="19" fillId="4" borderId="72" xfId="40" applyFont="1" applyFill="1" applyBorder="1" applyAlignment="1" applyProtection="1">
      <alignment horizontal="left" vertical="center" wrapText="1"/>
    </xf>
    <xf numFmtId="1" fontId="21" fillId="4" borderId="60" xfId="40" applyNumberFormat="1" applyFont="1" applyFill="1" applyBorder="1" applyAlignment="1" applyProtection="1">
      <alignment horizontal="center"/>
    </xf>
    <xf numFmtId="1" fontId="21" fillId="4" borderId="71" xfId="40" applyNumberFormat="1" applyFont="1" applyFill="1" applyBorder="1" applyAlignment="1" applyProtection="1">
      <alignment horizontal="center"/>
    </xf>
    <xf numFmtId="0" fontId="19" fillId="4" borderId="89" xfId="40" applyFont="1" applyFill="1" applyBorder="1" applyAlignment="1" applyProtection="1">
      <alignment horizontal="center" vertical="center"/>
    </xf>
    <xf numFmtId="0" fontId="19" fillId="4" borderId="60" xfId="40" applyFont="1" applyFill="1" applyBorder="1" applyAlignment="1">
      <alignment horizontal="center" vertical="center"/>
    </xf>
    <xf numFmtId="1" fontId="22" fillId="4" borderId="45" xfId="40" applyNumberFormat="1" applyFont="1" applyFill="1" applyBorder="1" applyAlignment="1" applyProtection="1">
      <alignment horizontal="left" vertical="center"/>
    </xf>
    <xf numFmtId="1" fontId="22" fillId="4" borderId="86" xfId="40" applyNumberFormat="1" applyFont="1" applyFill="1" applyBorder="1" applyAlignment="1" applyProtection="1">
      <alignment horizontal="left" vertical="center"/>
    </xf>
    <xf numFmtId="165" fontId="21" fillId="4" borderId="14" xfId="26" applyNumberFormat="1" applyFont="1" applyFill="1" applyBorder="1" applyAlignment="1" applyProtection="1">
      <alignment horizontal="center" vertical="center"/>
    </xf>
    <xf numFmtId="0" fontId="42" fillId="4" borderId="91" xfId="40" applyFont="1" applyFill="1" applyBorder="1" applyAlignment="1" applyProtection="1">
      <alignment horizontal="center"/>
    </xf>
    <xf numFmtId="0" fontId="40" fillId="4" borderId="140" xfId="40" applyFont="1" applyFill="1" applyBorder="1" applyAlignment="1" applyProtection="1">
      <alignment horizontal="center"/>
    </xf>
    <xf numFmtId="0" fontId="42" fillId="4" borderId="109" xfId="40" applyFont="1" applyFill="1" applyBorder="1" applyAlignment="1" applyProtection="1">
      <alignment horizontal="center"/>
    </xf>
    <xf numFmtId="0" fontId="42" fillId="4" borderId="110" xfId="40" applyFont="1" applyFill="1" applyBorder="1" applyAlignment="1" applyProtection="1">
      <alignment horizontal="center"/>
    </xf>
    <xf numFmtId="0" fontId="40" fillId="4" borderId="48" xfId="40" applyFont="1" applyFill="1" applyBorder="1" applyAlignment="1" applyProtection="1">
      <alignment horizontal="center"/>
    </xf>
    <xf numFmtId="0" fontId="40" fillId="4" borderId="60" xfId="40" applyFont="1" applyFill="1" applyBorder="1" applyAlignment="1" applyProtection="1">
      <alignment horizontal="center"/>
    </xf>
    <xf numFmtId="0" fontId="40" fillId="4" borderId="113" xfId="40" applyFont="1" applyFill="1" applyBorder="1" applyAlignment="1" applyProtection="1">
      <alignment horizontal="center"/>
    </xf>
    <xf numFmtId="0" fontId="40" fillId="4" borderId="114" xfId="40" applyFont="1" applyFill="1" applyBorder="1" applyAlignment="1" applyProtection="1">
      <alignment horizontal="center"/>
    </xf>
    <xf numFmtId="0" fontId="40" fillId="25" borderId="69" xfId="0" applyFont="1" applyFill="1" applyBorder="1" applyAlignment="1">
      <alignment horizontal="center" vertical="center"/>
    </xf>
    <xf numFmtId="0" fontId="40" fillId="25" borderId="115" xfId="0" applyFont="1" applyFill="1" applyBorder="1" applyAlignment="1">
      <alignment horizontal="center" vertical="center"/>
    </xf>
    <xf numFmtId="0" fontId="40" fillId="25" borderId="69" xfId="40" applyFont="1" applyFill="1" applyBorder="1" applyAlignment="1" applyProtection="1">
      <alignment horizontal="center" vertical="center"/>
    </xf>
    <xf numFmtId="0" fontId="40" fillId="25" borderId="115" xfId="40" applyFont="1" applyFill="1" applyBorder="1" applyAlignment="1" applyProtection="1">
      <alignment horizontal="center" vertical="center"/>
    </xf>
    <xf numFmtId="0" fontId="40" fillId="4" borderId="111" xfId="40" applyFont="1" applyFill="1" applyBorder="1" applyAlignment="1" applyProtection="1">
      <alignment horizontal="center"/>
    </xf>
    <xf numFmtId="0" fontId="40" fillId="4" borderId="59" xfId="40" applyFont="1" applyFill="1" applyBorder="1" applyAlignment="1" applyProtection="1">
      <alignment horizontal="center"/>
    </xf>
    <xf numFmtId="0" fontId="19" fillId="4" borderId="71" xfId="40" applyFont="1" applyFill="1" applyBorder="1" applyAlignment="1">
      <alignment horizontal="center" vertical="center"/>
    </xf>
    <xf numFmtId="0" fontId="40" fillId="4" borderId="120" xfId="40" applyFont="1" applyFill="1" applyBorder="1" applyAlignment="1" applyProtection="1">
      <alignment horizontal="center"/>
    </xf>
    <xf numFmtId="0" fontId="42" fillId="4" borderId="140" xfId="40" applyFont="1" applyFill="1" applyBorder="1" applyAlignment="1" applyProtection="1">
      <alignment horizontal="center"/>
    </xf>
    <xf numFmtId="0" fontId="23" fillId="4" borderId="10" xfId="40" applyFont="1" applyFill="1" applyBorder="1" applyAlignment="1" applyProtection="1">
      <alignment horizontal="center" textRotation="90"/>
    </xf>
    <xf numFmtId="0" fontId="24" fillId="4" borderId="43" xfId="40" applyFont="1" applyFill="1" applyBorder="1" applyAlignment="1" applyProtection="1">
      <alignment horizontal="center" textRotation="90" wrapText="1"/>
    </xf>
    <xf numFmtId="0" fontId="23" fillId="4" borderId="42" xfId="40" applyFont="1" applyFill="1" applyBorder="1" applyAlignment="1" applyProtection="1">
      <alignment horizontal="center" textRotation="90" wrapText="1"/>
    </xf>
    <xf numFmtId="0" fontId="37" fillId="4" borderId="23" xfId="40" applyFont="1" applyFill="1" applyBorder="1" applyAlignment="1" applyProtection="1">
      <alignment horizontal="center" vertical="center" textRotation="90"/>
    </xf>
    <xf numFmtId="0" fontId="37" fillId="4" borderId="123" xfId="40" applyFont="1" applyFill="1" applyBorder="1" applyAlignment="1" applyProtection="1">
      <alignment horizontal="center" vertical="center" textRotation="90"/>
    </xf>
    <xf numFmtId="0" fontId="23" fillId="4" borderId="91" xfId="40" applyFont="1" applyFill="1" applyBorder="1" applyAlignment="1" applyProtection="1">
      <alignment horizontal="center"/>
    </xf>
    <xf numFmtId="0" fontId="23" fillId="4" borderId="60" xfId="40" applyFont="1" applyFill="1" applyBorder="1" applyAlignment="1" applyProtection="1">
      <alignment horizontal="center"/>
    </xf>
    <xf numFmtId="0" fontId="44" fillId="0" borderId="0" xfId="40" applyFont="1" applyFill="1" applyBorder="1" applyAlignment="1" applyProtection="1">
      <alignment horizontal="center" vertical="center"/>
    </xf>
    <xf numFmtId="0" fontId="20" fillId="0" borderId="0" xfId="40" applyFont="1" applyFill="1" applyBorder="1" applyAlignment="1" applyProtection="1">
      <alignment horizontal="center" vertical="center"/>
    </xf>
    <xf numFmtId="0" fontId="44" fillId="0" borderId="0" xfId="40" applyFont="1" applyFill="1" applyBorder="1" applyAlignment="1" applyProtection="1">
      <alignment horizontal="center" vertical="center"/>
      <protection locked="0"/>
    </xf>
    <xf numFmtId="0" fontId="20" fillId="0" borderId="0" xfId="40" applyFont="1" applyFill="1" applyBorder="1" applyAlignment="1" applyProtection="1">
      <alignment horizontal="center" vertical="center"/>
      <protection locked="0"/>
    </xf>
    <xf numFmtId="0" fontId="31" fillId="0" borderId="85" xfId="40" applyFont="1" applyFill="1" applyBorder="1" applyAlignment="1" applyProtection="1">
      <alignment horizontal="center" vertical="center"/>
      <protection locked="0"/>
    </xf>
    <xf numFmtId="0" fontId="31" fillId="0" borderId="94" xfId="40" applyFont="1" applyFill="1" applyBorder="1" applyAlignment="1" applyProtection="1">
      <alignment horizontal="center" vertical="center"/>
      <protection locked="0"/>
    </xf>
    <xf numFmtId="0" fontId="31" fillId="0" borderId="83" xfId="40" applyFont="1" applyFill="1" applyBorder="1" applyAlignment="1" applyProtection="1">
      <alignment horizontal="center" vertical="center"/>
      <protection locked="0"/>
    </xf>
    <xf numFmtId="0" fontId="23" fillId="4" borderId="90" xfId="40" applyFont="1" applyFill="1" applyBorder="1" applyAlignment="1" applyProtection="1">
      <alignment horizontal="center"/>
    </xf>
    <xf numFmtId="0" fontId="23" fillId="4" borderId="92" xfId="40" applyFont="1" applyFill="1" applyBorder="1" applyAlignment="1" applyProtection="1">
      <alignment horizontal="center"/>
    </xf>
    <xf numFmtId="0" fontId="44" fillId="0" borderId="78" xfId="40" applyFont="1" applyFill="1" applyBorder="1" applyAlignment="1" applyProtection="1">
      <alignment horizontal="center" vertical="center"/>
    </xf>
    <xf numFmtId="0" fontId="20" fillId="0" borderId="78" xfId="40" applyFont="1" applyFill="1" applyBorder="1" applyAlignment="1" applyProtection="1">
      <alignment horizontal="center" vertical="center"/>
    </xf>
    <xf numFmtId="0" fontId="21" fillId="4" borderId="81" xfId="40" applyFont="1" applyFill="1" applyBorder="1" applyAlignment="1" applyProtection="1">
      <alignment horizontal="center" vertical="center"/>
    </xf>
    <xf numFmtId="0" fontId="21" fillId="4" borderId="93" xfId="40" applyFont="1" applyFill="1" applyBorder="1" applyAlignment="1" applyProtection="1">
      <alignment horizontal="center" vertical="center"/>
    </xf>
    <xf numFmtId="0" fontId="40" fillId="4" borderId="126" xfId="40" applyFont="1" applyFill="1" applyBorder="1" applyAlignment="1" applyProtection="1">
      <alignment horizontal="center" vertical="center" textRotation="90"/>
    </xf>
    <xf numFmtId="0" fontId="40" fillId="4" borderId="127" xfId="40" applyFont="1" applyFill="1" applyBorder="1" applyAlignment="1" applyProtection="1">
      <alignment horizontal="center" vertical="center" textRotation="90"/>
    </xf>
    <xf numFmtId="0" fontId="40" fillId="4" borderId="128" xfId="40" applyFont="1" applyFill="1" applyBorder="1" applyAlignment="1" applyProtection="1">
      <alignment horizontal="center" vertical="center" textRotation="90"/>
    </xf>
    <xf numFmtId="0" fontId="23" fillId="4" borderId="124" xfId="40" applyFont="1" applyFill="1" applyBorder="1" applyAlignment="1" applyProtection="1">
      <alignment horizontal="center" vertical="center" textRotation="90"/>
    </xf>
    <xf numFmtId="0" fontId="23" fillId="4" borderId="125" xfId="40" applyFont="1" applyFill="1" applyBorder="1" applyAlignment="1" applyProtection="1">
      <alignment horizontal="center" vertical="center" textRotation="90"/>
    </xf>
    <xf numFmtId="165" fontId="21" fillId="4" borderId="19" xfId="26" applyNumberFormat="1" applyFont="1" applyFill="1" applyBorder="1" applyAlignment="1" applyProtection="1">
      <alignment horizontal="center" vertical="center"/>
    </xf>
    <xf numFmtId="9" fontId="21" fillId="4" borderId="19" xfId="45" applyFont="1" applyFill="1" applyBorder="1" applyAlignment="1" applyProtection="1">
      <alignment horizontal="center" vertical="center"/>
    </xf>
    <xf numFmtId="0" fontId="40" fillId="4" borderId="129" xfId="40" applyFont="1" applyFill="1" applyBorder="1" applyAlignment="1" applyProtection="1">
      <alignment horizontal="center"/>
    </xf>
    <xf numFmtId="0" fontId="40" fillId="4" borderId="130" xfId="40" applyFont="1" applyFill="1" applyBorder="1" applyAlignment="1" applyProtection="1">
      <alignment horizontal="center"/>
    </xf>
    <xf numFmtId="0" fontId="40" fillId="4" borderId="139" xfId="40" applyFont="1" applyFill="1" applyBorder="1" applyAlignment="1" applyProtection="1">
      <alignment horizontal="center"/>
    </xf>
    <xf numFmtId="0" fontId="40" fillId="4" borderId="112" xfId="40" applyFont="1" applyFill="1" applyBorder="1" applyAlignment="1" applyProtection="1">
      <alignment horizontal="center"/>
    </xf>
    <xf numFmtId="0" fontId="26" fillId="4" borderId="90" xfId="40" applyFont="1" applyFill="1" applyBorder="1" applyAlignment="1">
      <alignment horizontal="center" vertical="center"/>
    </xf>
    <xf numFmtId="0" fontId="40" fillId="4" borderId="134" xfId="40" applyFont="1" applyFill="1" applyBorder="1" applyAlignment="1" applyProtection="1">
      <alignment horizontal="center" vertical="center" textRotation="90"/>
    </xf>
    <xf numFmtId="0" fontId="40" fillId="4" borderId="135" xfId="40" applyFont="1" applyFill="1" applyBorder="1" applyAlignment="1" applyProtection="1">
      <alignment horizontal="center" vertical="center" textRotation="90"/>
    </xf>
    <xf numFmtId="0" fontId="40" fillId="4" borderId="136" xfId="40" applyFont="1" applyFill="1" applyBorder="1" applyAlignment="1" applyProtection="1">
      <alignment horizontal="center" vertical="center" textRotation="90"/>
    </xf>
    <xf numFmtId="0" fontId="40" fillId="4" borderId="132" xfId="40" applyFont="1" applyFill="1" applyBorder="1" applyAlignment="1" applyProtection="1">
      <alignment horizontal="center" vertical="center"/>
    </xf>
    <xf numFmtId="0" fontId="40" fillId="4" borderId="133" xfId="40" applyFont="1" applyFill="1" applyBorder="1" applyAlignment="1" applyProtection="1">
      <alignment horizontal="center" vertical="center"/>
    </xf>
    <xf numFmtId="0" fontId="40" fillId="4" borderId="114" xfId="40" applyFont="1" applyFill="1" applyBorder="1" applyAlignment="1" applyProtection="1">
      <alignment horizontal="center" vertical="center"/>
    </xf>
    <xf numFmtId="0" fontId="43" fillId="0" borderId="0" xfId="46" applyFont="1" applyAlignment="1" applyProtection="1">
      <alignment horizontal="center" vertical="center"/>
      <protection locked="0"/>
    </xf>
    <xf numFmtId="0" fontId="43" fillId="0" borderId="153" xfId="46" applyFont="1" applyFill="1" applyBorder="1" applyAlignment="1" applyProtection="1">
      <alignment horizontal="center" vertical="center"/>
    </xf>
    <xf numFmtId="0" fontId="44" fillId="0" borderId="153" xfId="46" applyFont="1" applyFill="1" applyBorder="1" applyAlignment="1" applyProtection="1">
      <alignment horizontal="center" vertical="center"/>
    </xf>
    <xf numFmtId="0" fontId="43" fillId="26" borderId="154" xfId="0" applyFont="1" applyFill="1" applyBorder="1" applyAlignment="1">
      <alignment horizontal="center" vertical="center"/>
    </xf>
    <xf numFmtId="0" fontId="43" fillId="26" borderId="157" xfId="0" applyFont="1" applyFill="1" applyBorder="1" applyAlignment="1">
      <alignment horizontal="center" vertical="center"/>
    </xf>
    <xf numFmtId="0" fontId="43" fillId="0" borderId="155" xfId="0" applyFont="1" applyBorder="1" applyAlignment="1">
      <alignment horizontal="center" vertical="center"/>
    </xf>
    <xf numFmtId="0" fontId="43" fillId="0" borderId="148" xfId="0" applyFont="1" applyBorder="1" applyAlignment="1">
      <alignment horizontal="center" vertical="center"/>
    </xf>
    <xf numFmtId="0" fontId="43" fillId="0" borderId="155" xfId="0" applyFont="1" applyBorder="1" applyAlignment="1">
      <alignment horizontal="center"/>
    </xf>
    <xf numFmtId="0" fontId="43" fillId="0" borderId="156" xfId="0" applyFont="1" applyBorder="1" applyAlignment="1">
      <alignment horizontal="center"/>
    </xf>
  </cellXfs>
  <cellStyles count="4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_bsc_kep_terv_onkorm_szakir" xfId="39"/>
    <cellStyle name="Normál_H_B séma 0323" xfId="40"/>
    <cellStyle name="Normál_Hír" xfId="46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  <cellStyle name="Százalék" xfId="4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tabColor indexed="10"/>
  </sheetPr>
  <dimension ref="A1:AP276"/>
  <sheetViews>
    <sheetView tabSelected="1" view="pageBreakPreview" zoomScale="82" zoomScaleNormal="60" zoomScaleSheetLayoutView="82" workbookViewId="0">
      <pane xSplit="7" ySplit="9" topLeftCell="H10" activePane="bottomRight" state="frozen"/>
      <selection pane="topRight" activeCell="J1" sqref="J1"/>
      <selection pane="bottomLeft" activeCell="A11" sqref="A11"/>
      <selection pane="bottomRight" activeCell="A4" sqref="A4:AM4"/>
    </sheetView>
  </sheetViews>
  <sheetFormatPr defaultColWidth="10.6640625" defaultRowHeight="14.25" x14ac:dyDescent="0.2"/>
  <cols>
    <col min="1" max="1" width="17.1640625" style="290" customWidth="1"/>
    <col min="2" max="2" width="7.1640625" style="291" customWidth="1"/>
    <col min="3" max="3" width="55.6640625" style="291" customWidth="1"/>
    <col min="4" max="5" width="7.5" style="1" customWidth="1"/>
    <col min="6" max="6" width="6" style="145" customWidth="1"/>
    <col min="7" max="7" width="6" style="150" customWidth="1"/>
    <col min="8" max="9" width="7.5" style="145" customWidth="1"/>
    <col min="10" max="11" width="6" style="145" customWidth="1"/>
    <col min="12" max="13" width="7.5" style="145" customWidth="1"/>
    <col min="14" max="14" width="6" style="145" customWidth="1"/>
    <col min="15" max="15" width="6" style="150" customWidth="1"/>
    <col min="16" max="16" width="7.5" style="1" customWidth="1"/>
    <col min="17" max="17" width="8.1640625" style="1" bestFit="1" customWidth="1"/>
    <col min="18" max="18" width="5.83203125" style="1" customWidth="1"/>
    <col min="19" max="19" width="5.83203125" style="29" customWidth="1"/>
    <col min="20" max="20" width="8.1640625" style="145" bestFit="1" customWidth="1"/>
    <col min="21" max="21" width="8.1640625" style="1" bestFit="1" customWidth="1"/>
    <col min="22" max="22" width="5.83203125" style="1" customWidth="1"/>
    <col min="23" max="23" width="5.83203125" style="29" customWidth="1"/>
    <col min="24" max="25" width="8.1640625" style="1" bestFit="1" customWidth="1"/>
    <col min="26" max="26" width="6.5" style="1" bestFit="1" customWidth="1"/>
    <col min="27" max="27" width="6.5" style="29" bestFit="1" customWidth="1"/>
    <col min="28" max="29" width="8.1640625" style="1" bestFit="1" customWidth="1"/>
    <col min="30" max="30" width="5.83203125" style="1" customWidth="1"/>
    <col min="31" max="31" width="5.83203125" style="29" customWidth="1"/>
    <col min="32" max="33" width="8.1640625" style="1" bestFit="1" customWidth="1"/>
    <col min="34" max="34" width="6.5" style="1" bestFit="1" customWidth="1"/>
    <col min="35" max="35" width="6.5" style="29" bestFit="1" customWidth="1"/>
    <col min="36" max="37" width="8.1640625" style="1" bestFit="1" customWidth="1"/>
    <col min="38" max="38" width="6.5" style="1" bestFit="1" customWidth="1"/>
    <col min="39" max="39" width="6.83203125" style="1" customWidth="1"/>
    <col min="40" max="41" width="48.33203125" style="106" customWidth="1"/>
    <col min="42" max="53" width="1.83203125" style="1" customWidth="1"/>
    <col min="54" max="54" width="2.33203125" style="1" customWidth="1"/>
    <col min="55" max="16384" width="10.6640625" style="1"/>
  </cols>
  <sheetData>
    <row r="1" spans="1:42" ht="21.95" customHeight="1" x14ac:dyDescent="0.2">
      <c r="A1" s="395" t="s">
        <v>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  <c r="AL1" s="396"/>
      <c r="AM1" s="396"/>
      <c r="AN1" s="217"/>
      <c r="AO1" s="217"/>
    </row>
    <row r="2" spans="1:42" ht="21.95" customHeight="1" x14ac:dyDescent="0.2">
      <c r="A2" s="397" t="s">
        <v>47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98"/>
      <c r="AK2" s="398"/>
      <c r="AL2" s="398"/>
      <c r="AM2" s="398"/>
      <c r="AN2" s="218"/>
      <c r="AO2" s="218"/>
    </row>
    <row r="3" spans="1:42" ht="21.95" customHeight="1" x14ac:dyDescent="0.2">
      <c r="A3" s="399"/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400"/>
      <c r="AI3" s="400"/>
      <c r="AJ3" s="400"/>
      <c r="AK3" s="400"/>
      <c r="AL3" s="400"/>
      <c r="AM3" s="401"/>
      <c r="AN3" s="162"/>
      <c r="AO3" s="162"/>
    </row>
    <row r="4" spans="1:42" ht="21.95" customHeight="1" x14ac:dyDescent="0.2">
      <c r="A4" s="397" t="s">
        <v>269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398"/>
      <c r="AG4" s="398"/>
      <c r="AH4" s="398"/>
      <c r="AI4" s="398"/>
      <c r="AJ4" s="398"/>
      <c r="AK4" s="398"/>
      <c r="AL4" s="398"/>
      <c r="AM4" s="398"/>
      <c r="AN4" s="218"/>
      <c r="AO4" s="218"/>
    </row>
    <row r="5" spans="1:42" ht="21.95" customHeight="1" thickBot="1" x14ac:dyDescent="0.25">
      <c r="A5" s="404" t="s">
        <v>141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405"/>
      <c r="AI5" s="405"/>
      <c r="AJ5" s="405"/>
      <c r="AK5" s="405"/>
      <c r="AL5" s="405"/>
      <c r="AM5" s="405"/>
      <c r="AN5" s="217"/>
      <c r="AO5" s="217"/>
    </row>
    <row r="6" spans="1:42" ht="15.75" customHeight="1" thickTop="1" x14ac:dyDescent="0.2">
      <c r="A6" s="408" t="s">
        <v>1</v>
      </c>
      <c r="B6" s="420" t="s">
        <v>2</v>
      </c>
      <c r="C6" s="423" t="s">
        <v>3</v>
      </c>
      <c r="D6" s="393"/>
      <c r="E6" s="393"/>
      <c r="F6" s="393"/>
      <c r="G6" s="393"/>
      <c r="H6" s="394"/>
      <c r="I6" s="394"/>
      <c r="J6" s="394"/>
      <c r="K6" s="394"/>
      <c r="L6" s="393"/>
      <c r="M6" s="393"/>
      <c r="N6" s="393"/>
      <c r="O6" s="393"/>
      <c r="P6" s="403"/>
      <c r="Q6" s="403"/>
      <c r="R6" s="403"/>
      <c r="S6" s="403"/>
      <c r="T6" s="393"/>
      <c r="U6" s="393"/>
      <c r="V6" s="393"/>
      <c r="W6" s="393"/>
      <c r="X6" s="394"/>
      <c r="Y6" s="394"/>
      <c r="Z6" s="394"/>
      <c r="AA6" s="394"/>
      <c r="AB6" s="393"/>
      <c r="AC6" s="393"/>
      <c r="AD6" s="393"/>
      <c r="AE6" s="393"/>
      <c r="AF6" s="402"/>
      <c r="AG6" s="394"/>
      <c r="AH6" s="394"/>
      <c r="AI6" s="403"/>
      <c r="AJ6" s="406"/>
      <c r="AK6" s="407"/>
      <c r="AL6" s="407"/>
      <c r="AM6" s="407"/>
      <c r="AN6" s="163"/>
      <c r="AO6" s="163"/>
    </row>
    <row r="7" spans="1:42" ht="15.75" customHeight="1" thickBot="1" x14ac:dyDescent="0.25">
      <c r="A7" s="409"/>
      <c r="B7" s="421"/>
      <c r="C7" s="424"/>
      <c r="D7" s="411" t="s">
        <v>137</v>
      </c>
      <c r="E7" s="391" t="s">
        <v>138</v>
      </c>
      <c r="F7" s="388" t="s">
        <v>4</v>
      </c>
      <c r="G7" s="390" t="s">
        <v>139</v>
      </c>
      <c r="H7" s="411" t="s">
        <v>137</v>
      </c>
      <c r="I7" s="391" t="s">
        <v>138</v>
      </c>
      <c r="J7" s="388" t="s">
        <v>4</v>
      </c>
      <c r="K7" s="390" t="s">
        <v>139</v>
      </c>
      <c r="L7" s="411" t="s">
        <v>137</v>
      </c>
      <c r="M7" s="391" t="s">
        <v>138</v>
      </c>
      <c r="N7" s="388" t="s">
        <v>4</v>
      </c>
      <c r="O7" s="390" t="s">
        <v>139</v>
      </c>
      <c r="P7" s="411" t="s">
        <v>137</v>
      </c>
      <c r="Q7" s="391" t="s">
        <v>138</v>
      </c>
      <c r="R7" s="388" t="s">
        <v>4</v>
      </c>
      <c r="S7" s="390" t="s">
        <v>139</v>
      </c>
      <c r="T7" s="411" t="s">
        <v>137</v>
      </c>
      <c r="U7" s="391" t="s">
        <v>138</v>
      </c>
      <c r="V7" s="388" t="s">
        <v>4</v>
      </c>
      <c r="W7" s="390" t="s">
        <v>139</v>
      </c>
      <c r="X7" s="411" t="s">
        <v>137</v>
      </c>
      <c r="Y7" s="391" t="s">
        <v>138</v>
      </c>
      <c r="Z7" s="388" t="s">
        <v>4</v>
      </c>
      <c r="AA7" s="390" t="s">
        <v>139</v>
      </c>
      <c r="AB7" s="411" t="s">
        <v>137</v>
      </c>
      <c r="AC7" s="391" t="s">
        <v>138</v>
      </c>
      <c r="AD7" s="388" t="s">
        <v>4</v>
      </c>
      <c r="AE7" s="390" t="s">
        <v>139</v>
      </c>
      <c r="AF7" s="411" t="s">
        <v>137</v>
      </c>
      <c r="AG7" s="391" t="s">
        <v>138</v>
      </c>
      <c r="AH7" s="388" t="s">
        <v>4</v>
      </c>
      <c r="AI7" s="390" t="s">
        <v>139</v>
      </c>
      <c r="AJ7" s="411" t="s">
        <v>137</v>
      </c>
      <c r="AK7" s="391" t="s">
        <v>138</v>
      </c>
      <c r="AL7" s="388" t="s">
        <v>4</v>
      </c>
      <c r="AM7" s="389" t="s">
        <v>140</v>
      </c>
      <c r="AN7" s="164"/>
      <c r="AO7" s="164"/>
      <c r="AP7" s="1" t="str">
        <f>IF(AX15*AY15=0,"",AX15*AY15)</f>
        <v/>
      </c>
    </row>
    <row r="8" spans="1:42" ht="80.099999999999994" customHeight="1" thickBot="1" x14ac:dyDescent="0.25">
      <c r="A8" s="410"/>
      <c r="B8" s="422"/>
      <c r="C8" s="425"/>
      <c r="D8" s="412"/>
      <c r="E8" s="392"/>
      <c r="F8" s="388"/>
      <c r="G8" s="390"/>
      <c r="H8" s="412"/>
      <c r="I8" s="392"/>
      <c r="J8" s="388"/>
      <c r="K8" s="390"/>
      <c r="L8" s="412"/>
      <c r="M8" s="392"/>
      <c r="N8" s="388"/>
      <c r="O8" s="390"/>
      <c r="P8" s="412"/>
      <c r="Q8" s="392"/>
      <c r="R8" s="388"/>
      <c r="S8" s="390"/>
      <c r="T8" s="412"/>
      <c r="U8" s="392"/>
      <c r="V8" s="388"/>
      <c r="W8" s="390"/>
      <c r="X8" s="412"/>
      <c r="Y8" s="392"/>
      <c r="Z8" s="388"/>
      <c r="AA8" s="390"/>
      <c r="AB8" s="412"/>
      <c r="AC8" s="392"/>
      <c r="AD8" s="388"/>
      <c r="AE8" s="390"/>
      <c r="AF8" s="412"/>
      <c r="AG8" s="392"/>
      <c r="AH8" s="388"/>
      <c r="AI8" s="390"/>
      <c r="AJ8" s="412"/>
      <c r="AK8" s="392"/>
      <c r="AL8" s="388"/>
      <c r="AM8" s="389"/>
      <c r="AN8" s="164"/>
      <c r="AO8" s="164"/>
    </row>
    <row r="9" spans="1:42" s="4" customFormat="1" ht="15.75" customHeight="1" x14ac:dyDescent="0.3">
      <c r="A9" s="237">
        <v>1</v>
      </c>
      <c r="B9" s="415" t="s">
        <v>116</v>
      </c>
      <c r="C9" s="416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  <c r="AC9" s="419"/>
      <c r="AD9" s="419"/>
      <c r="AE9" s="419"/>
      <c r="AF9" s="419"/>
      <c r="AG9" s="419"/>
      <c r="AH9" s="419"/>
      <c r="AI9" s="419"/>
      <c r="AJ9" s="2"/>
      <c r="AK9" s="2"/>
      <c r="AL9" s="2"/>
      <c r="AM9" s="3"/>
      <c r="AN9" s="165"/>
      <c r="AO9" s="165"/>
    </row>
    <row r="10" spans="1:42" s="106" customFormat="1" ht="15.75" customHeight="1" x14ac:dyDescent="0.25">
      <c r="A10" s="238" t="s">
        <v>151</v>
      </c>
      <c r="B10" s="239" t="s">
        <v>5</v>
      </c>
      <c r="C10" s="240" t="s">
        <v>130</v>
      </c>
      <c r="D10" s="6">
        <v>4</v>
      </c>
      <c r="E10" s="5">
        <v>8</v>
      </c>
      <c r="F10" s="175">
        <v>4</v>
      </c>
      <c r="G10" s="108" t="s">
        <v>52</v>
      </c>
      <c r="H10" s="188"/>
      <c r="I10" s="5"/>
      <c r="J10" s="40"/>
      <c r="K10" s="8"/>
      <c r="L10" s="5"/>
      <c r="M10" s="5"/>
      <c r="N10" s="40"/>
      <c r="O10" s="9"/>
      <c r="P10" s="5"/>
      <c r="Q10" s="5"/>
      <c r="R10" s="40"/>
      <c r="S10" s="35"/>
      <c r="T10" s="5"/>
      <c r="U10" s="5"/>
      <c r="V10" s="40"/>
      <c r="W10" s="8"/>
      <c r="X10" s="188"/>
      <c r="Y10" s="5"/>
      <c r="Z10" s="40"/>
      <c r="AA10" s="8"/>
      <c r="AB10" s="6"/>
      <c r="AC10" s="5"/>
      <c r="AD10" s="40"/>
      <c r="AE10" s="8"/>
      <c r="AF10" s="188"/>
      <c r="AG10" s="5"/>
      <c r="AH10" s="40"/>
      <c r="AI10" s="8"/>
      <c r="AJ10" s="6">
        <f>IF((D10+H10+L10+P10+T10+X10+AB10+AF10)=0,"",(D10+H10+L10+P10+T10+X10+AB10+AF10))</f>
        <v>4</v>
      </c>
      <c r="AK10" s="5">
        <f>IF((E10+I10+M10+Q10+U10+Y10+AC10+AG10)=0,"",(E10+I10+M10+Q10+U10+Y10+AC10+AG10))</f>
        <v>8</v>
      </c>
      <c r="AL10" s="6">
        <f t="shared" ref="AL10:AL24" si="0">IF(F10+J10+N10+R10+V10+Z10+AD10+AH10=0,"",F10+J10+N10+R10+V10+Z10+AD10+AH10)</f>
        <v>4</v>
      </c>
      <c r="AM10" s="7">
        <f>IF(D10+E10+H10+I10+L10+M10+P10+Q10+T10+U10+X10+Y10+AB10+AC10+AF10+AG10=0,"",D10+E10+H10+I10+L10+M10+P10+Q10+T10+U10+X10+Y10+AB10+AC10+AF10+AG10)</f>
        <v>12</v>
      </c>
      <c r="AN10" s="292" t="s">
        <v>218</v>
      </c>
      <c r="AO10" s="292" t="s">
        <v>219</v>
      </c>
    </row>
    <row r="11" spans="1:42" s="106" customFormat="1" ht="15.75" customHeight="1" x14ac:dyDescent="0.25">
      <c r="A11" s="241" t="s">
        <v>166</v>
      </c>
      <c r="B11" s="239" t="s">
        <v>5</v>
      </c>
      <c r="C11" s="242" t="s">
        <v>53</v>
      </c>
      <c r="D11" s="6">
        <v>4</v>
      </c>
      <c r="E11" s="5">
        <v>8</v>
      </c>
      <c r="F11" s="107">
        <v>4</v>
      </c>
      <c r="G11" s="108" t="s">
        <v>5</v>
      </c>
      <c r="H11" s="188"/>
      <c r="I11" s="5"/>
      <c r="J11" s="43"/>
      <c r="K11" s="8"/>
      <c r="L11" s="5"/>
      <c r="M11" s="5"/>
      <c r="N11" s="43"/>
      <c r="O11" s="9"/>
      <c r="P11" s="5"/>
      <c r="Q11" s="5"/>
      <c r="R11" s="43"/>
      <c r="S11" s="35"/>
      <c r="T11" s="5"/>
      <c r="U11" s="5"/>
      <c r="V11" s="43"/>
      <c r="W11" s="8"/>
      <c r="X11" s="188"/>
      <c r="Y11" s="5"/>
      <c r="Z11" s="43"/>
      <c r="AA11" s="8"/>
      <c r="AB11" s="6"/>
      <c r="AC11" s="5"/>
      <c r="AD11" s="43"/>
      <c r="AE11" s="8"/>
      <c r="AF11" s="188"/>
      <c r="AG11" s="5"/>
      <c r="AH11" s="43"/>
      <c r="AI11" s="8"/>
      <c r="AJ11" s="6">
        <f t="shared" ref="AJ11:AJ24" si="1">IF((D11+H11+L11+P11+T11+X11+AB11+AF11)=0,"",(D11+H11+L11+P11+T11+X11+AB11+AF11))</f>
        <v>4</v>
      </c>
      <c r="AK11" s="5">
        <f t="shared" ref="AK11:AK24" si="2">IF((E11+I11+M11+Q11+U11+Y11+AC11+AG11)=0,"",(E11+I11+M11+Q11+U11+Y11+AC11+AG11))</f>
        <v>8</v>
      </c>
      <c r="AL11" s="6">
        <f t="shared" si="0"/>
        <v>4</v>
      </c>
      <c r="AM11" s="7">
        <f t="shared" ref="AM11:AM24" si="3">IF(D11+E11+H11+I11+L11+M11+P11+Q11+T11+U11+X11+Y11+AB11+AC11+AF11+AG11=0,"",D11+E11+H11+I11+L11+M11+P11+Q11+T11+U11+X11+Y11+AB11+AC11+AF11+AG11)</f>
        <v>12</v>
      </c>
      <c r="AN11" s="293" t="s">
        <v>220</v>
      </c>
      <c r="AO11" s="293" t="s">
        <v>221</v>
      </c>
    </row>
    <row r="12" spans="1:42" s="106" customFormat="1" ht="15.75" customHeight="1" x14ac:dyDescent="0.25">
      <c r="A12" s="243" t="s">
        <v>152</v>
      </c>
      <c r="B12" s="239" t="s">
        <v>5</v>
      </c>
      <c r="C12" s="240" t="s">
        <v>55</v>
      </c>
      <c r="D12" s="6">
        <v>4</v>
      </c>
      <c r="E12" s="5">
        <v>4</v>
      </c>
      <c r="F12" s="54">
        <v>2</v>
      </c>
      <c r="G12" s="108" t="s">
        <v>51</v>
      </c>
      <c r="H12" s="188"/>
      <c r="I12" s="5"/>
      <c r="J12" s="43"/>
      <c r="K12" s="8"/>
      <c r="L12" s="5"/>
      <c r="M12" s="5"/>
      <c r="N12" s="43"/>
      <c r="O12" s="9"/>
      <c r="P12" s="5"/>
      <c r="Q12" s="5"/>
      <c r="R12" s="43"/>
      <c r="S12" s="35"/>
      <c r="T12" s="5"/>
      <c r="U12" s="5"/>
      <c r="V12" s="43"/>
      <c r="W12" s="8"/>
      <c r="X12" s="188"/>
      <c r="Y12" s="5"/>
      <c r="Z12" s="43"/>
      <c r="AA12" s="8"/>
      <c r="AB12" s="6"/>
      <c r="AC12" s="5"/>
      <c r="AD12" s="43"/>
      <c r="AE12" s="8"/>
      <c r="AF12" s="188"/>
      <c r="AG12" s="5"/>
      <c r="AH12" s="43"/>
      <c r="AI12" s="8"/>
      <c r="AJ12" s="6">
        <f t="shared" si="1"/>
        <v>4</v>
      </c>
      <c r="AK12" s="5">
        <f t="shared" si="2"/>
        <v>4</v>
      </c>
      <c r="AL12" s="6">
        <f t="shared" si="0"/>
        <v>2</v>
      </c>
      <c r="AM12" s="7">
        <f t="shared" si="3"/>
        <v>8</v>
      </c>
      <c r="AN12" s="292" t="s">
        <v>222</v>
      </c>
      <c r="AO12" s="292" t="s">
        <v>223</v>
      </c>
    </row>
    <row r="13" spans="1:42" s="106" customFormat="1" ht="15.75" customHeight="1" x14ac:dyDescent="0.25">
      <c r="A13" s="238" t="s">
        <v>153</v>
      </c>
      <c r="B13" s="239" t="s">
        <v>5</v>
      </c>
      <c r="C13" s="240" t="s">
        <v>131</v>
      </c>
      <c r="D13" s="6"/>
      <c r="E13" s="5"/>
      <c r="F13" s="54"/>
      <c r="G13" s="108"/>
      <c r="H13" s="188">
        <v>4</v>
      </c>
      <c r="I13" s="5">
        <v>8</v>
      </c>
      <c r="J13" s="43">
        <v>4</v>
      </c>
      <c r="K13" s="8" t="s">
        <v>52</v>
      </c>
      <c r="L13" s="5"/>
      <c r="M13" s="5"/>
      <c r="N13" s="43"/>
      <c r="O13" s="9"/>
      <c r="P13" s="5"/>
      <c r="Q13" s="5"/>
      <c r="R13" s="43"/>
      <c r="S13" s="35"/>
      <c r="T13" s="5"/>
      <c r="U13" s="5"/>
      <c r="V13" s="43"/>
      <c r="W13" s="8"/>
      <c r="X13" s="188"/>
      <c r="Y13" s="5"/>
      <c r="Z13" s="43"/>
      <c r="AA13" s="8"/>
      <c r="AB13" s="6"/>
      <c r="AC13" s="5"/>
      <c r="AD13" s="43"/>
      <c r="AE13" s="8"/>
      <c r="AF13" s="188"/>
      <c r="AG13" s="5"/>
      <c r="AH13" s="43"/>
      <c r="AI13" s="8"/>
      <c r="AJ13" s="6">
        <f t="shared" si="1"/>
        <v>4</v>
      </c>
      <c r="AK13" s="5">
        <f t="shared" si="2"/>
        <v>8</v>
      </c>
      <c r="AL13" s="6">
        <f t="shared" si="0"/>
        <v>4</v>
      </c>
      <c r="AM13" s="7">
        <f t="shared" si="3"/>
        <v>12</v>
      </c>
      <c r="AN13" s="292" t="s">
        <v>218</v>
      </c>
      <c r="AO13" s="292" t="s">
        <v>219</v>
      </c>
    </row>
    <row r="14" spans="1:42" s="106" customFormat="1" ht="15.75" customHeight="1" x14ac:dyDescent="0.25">
      <c r="A14" s="339" t="s">
        <v>167</v>
      </c>
      <c r="B14" s="239" t="s">
        <v>5</v>
      </c>
      <c r="C14" s="338" t="s">
        <v>65</v>
      </c>
      <c r="D14" s="6"/>
      <c r="E14" s="5"/>
      <c r="F14" s="54"/>
      <c r="G14" s="108"/>
      <c r="H14" s="188">
        <v>4</v>
      </c>
      <c r="I14" s="5">
        <v>8</v>
      </c>
      <c r="J14" s="43">
        <v>4</v>
      </c>
      <c r="K14" s="8" t="s">
        <v>5</v>
      </c>
      <c r="L14" s="5"/>
      <c r="M14" s="5"/>
      <c r="N14" s="43"/>
      <c r="O14" s="9"/>
      <c r="P14" s="5"/>
      <c r="Q14" s="5"/>
      <c r="R14" s="43"/>
      <c r="S14" s="35"/>
      <c r="T14" s="5"/>
      <c r="U14" s="5"/>
      <c r="V14" s="43"/>
      <c r="W14" s="8"/>
      <c r="X14" s="188"/>
      <c r="Y14" s="5"/>
      <c r="Z14" s="43"/>
      <c r="AA14" s="8"/>
      <c r="AB14" s="6"/>
      <c r="AC14" s="5"/>
      <c r="AD14" s="43"/>
      <c r="AE14" s="8"/>
      <c r="AF14" s="188"/>
      <c r="AG14" s="5"/>
      <c r="AH14" s="43"/>
      <c r="AI14" s="8"/>
      <c r="AJ14" s="6">
        <f t="shared" si="1"/>
        <v>4</v>
      </c>
      <c r="AK14" s="5">
        <f t="shared" si="2"/>
        <v>8</v>
      </c>
      <c r="AL14" s="6">
        <f t="shared" si="0"/>
        <v>4</v>
      </c>
      <c r="AM14" s="7">
        <f t="shared" si="3"/>
        <v>12</v>
      </c>
      <c r="AN14" s="293" t="s">
        <v>224</v>
      </c>
      <c r="AO14" s="340" t="s">
        <v>264</v>
      </c>
    </row>
    <row r="15" spans="1:42" s="106" customFormat="1" ht="15.75" customHeight="1" x14ac:dyDescent="0.25">
      <c r="A15" s="245" t="s">
        <v>154</v>
      </c>
      <c r="B15" s="239" t="s">
        <v>5</v>
      </c>
      <c r="C15" s="240" t="s">
        <v>84</v>
      </c>
      <c r="D15" s="6"/>
      <c r="E15" s="5"/>
      <c r="F15" s="43"/>
      <c r="G15" s="31"/>
      <c r="H15" s="188">
        <v>4</v>
      </c>
      <c r="I15" s="5">
        <v>8</v>
      </c>
      <c r="J15" s="109">
        <v>4</v>
      </c>
      <c r="K15" s="55" t="s">
        <v>5</v>
      </c>
      <c r="L15" s="5"/>
      <c r="M15" s="5"/>
      <c r="N15" s="43"/>
      <c r="O15" s="31"/>
      <c r="P15" s="5"/>
      <c r="Q15" s="5"/>
      <c r="R15" s="43"/>
      <c r="S15" s="34"/>
      <c r="T15" s="5"/>
      <c r="U15" s="5"/>
      <c r="V15" s="43"/>
      <c r="W15" s="27"/>
      <c r="X15" s="188"/>
      <c r="Y15" s="5"/>
      <c r="Z15" s="43"/>
      <c r="AA15" s="27"/>
      <c r="AB15" s="6"/>
      <c r="AC15" s="5"/>
      <c r="AD15" s="43"/>
      <c r="AE15" s="27"/>
      <c r="AF15" s="188"/>
      <c r="AG15" s="5"/>
      <c r="AH15" s="43"/>
      <c r="AI15" s="27"/>
      <c r="AJ15" s="6">
        <f t="shared" si="1"/>
        <v>4</v>
      </c>
      <c r="AK15" s="5">
        <f t="shared" si="2"/>
        <v>8</v>
      </c>
      <c r="AL15" s="6">
        <f t="shared" si="0"/>
        <v>4</v>
      </c>
      <c r="AM15" s="7">
        <f t="shared" si="3"/>
        <v>12</v>
      </c>
      <c r="AN15" s="292" t="s">
        <v>222</v>
      </c>
      <c r="AO15" s="292" t="s">
        <v>225</v>
      </c>
    </row>
    <row r="16" spans="1:42" s="106" customFormat="1" ht="15.75" customHeight="1" x14ac:dyDescent="0.25">
      <c r="A16" s="339" t="s">
        <v>155</v>
      </c>
      <c r="B16" s="239" t="s">
        <v>5</v>
      </c>
      <c r="C16" s="341" t="s">
        <v>125</v>
      </c>
      <c r="D16" s="6"/>
      <c r="E16" s="5"/>
      <c r="F16" s="43"/>
      <c r="G16" s="31"/>
      <c r="H16" s="188">
        <v>4</v>
      </c>
      <c r="I16" s="5">
        <v>8</v>
      </c>
      <c r="J16" s="176">
        <v>4</v>
      </c>
      <c r="K16" s="55" t="s">
        <v>51</v>
      </c>
      <c r="L16" s="5"/>
      <c r="M16" s="5"/>
      <c r="N16" s="43"/>
      <c r="O16" s="31"/>
      <c r="P16" s="5"/>
      <c r="Q16" s="5"/>
      <c r="R16" s="43"/>
      <c r="S16" s="34"/>
      <c r="T16" s="5"/>
      <c r="U16" s="5"/>
      <c r="V16" s="43"/>
      <c r="W16" s="27"/>
      <c r="X16" s="188"/>
      <c r="Y16" s="5"/>
      <c r="Z16" s="43"/>
      <c r="AA16" s="27"/>
      <c r="AB16" s="6"/>
      <c r="AC16" s="5"/>
      <c r="AD16" s="43"/>
      <c r="AE16" s="27"/>
      <c r="AF16" s="188"/>
      <c r="AG16" s="5"/>
      <c r="AH16" s="43"/>
      <c r="AI16" s="27"/>
      <c r="AJ16" s="6">
        <f t="shared" si="1"/>
        <v>4</v>
      </c>
      <c r="AK16" s="5">
        <f t="shared" si="2"/>
        <v>8</v>
      </c>
      <c r="AL16" s="6">
        <f t="shared" si="0"/>
        <v>4</v>
      </c>
      <c r="AM16" s="7">
        <f t="shared" si="3"/>
        <v>12</v>
      </c>
      <c r="AN16" s="292" t="s">
        <v>218</v>
      </c>
      <c r="AO16" s="340" t="s">
        <v>268</v>
      </c>
    </row>
    <row r="17" spans="1:41" s="106" customFormat="1" ht="15.75" customHeight="1" x14ac:dyDescent="0.25">
      <c r="A17" s="238" t="s">
        <v>156</v>
      </c>
      <c r="B17" s="239" t="s">
        <v>5</v>
      </c>
      <c r="C17" s="240" t="s">
        <v>132</v>
      </c>
      <c r="D17" s="6"/>
      <c r="E17" s="5"/>
      <c r="F17" s="43"/>
      <c r="G17" s="31"/>
      <c r="H17" s="188"/>
      <c r="I17" s="5"/>
      <c r="J17" s="56"/>
      <c r="K17" s="55"/>
      <c r="L17" s="5">
        <v>4</v>
      </c>
      <c r="M17" s="5">
        <v>8</v>
      </c>
      <c r="N17" s="43">
        <v>4</v>
      </c>
      <c r="O17" s="31" t="s">
        <v>52</v>
      </c>
      <c r="P17" s="5"/>
      <c r="Q17" s="5"/>
      <c r="R17" s="43"/>
      <c r="S17" s="34"/>
      <c r="T17" s="5"/>
      <c r="U17" s="5"/>
      <c r="V17" s="43"/>
      <c r="W17" s="27"/>
      <c r="X17" s="188"/>
      <c r="Y17" s="5"/>
      <c r="Z17" s="43"/>
      <c r="AA17" s="27"/>
      <c r="AB17" s="6"/>
      <c r="AC17" s="5"/>
      <c r="AD17" s="43"/>
      <c r="AE17" s="27"/>
      <c r="AF17" s="188"/>
      <c r="AG17" s="5"/>
      <c r="AH17" s="43"/>
      <c r="AI17" s="27"/>
      <c r="AJ17" s="6">
        <f t="shared" si="1"/>
        <v>4</v>
      </c>
      <c r="AK17" s="5">
        <f t="shared" si="2"/>
        <v>8</v>
      </c>
      <c r="AL17" s="6">
        <f t="shared" si="0"/>
        <v>4</v>
      </c>
      <c r="AM17" s="7">
        <f t="shared" si="3"/>
        <v>12</v>
      </c>
      <c r="AN17" s="292" t="s">
        <v>218</v>
      </c>
      <c r="AO17" s="292" t="s">
        <v>219</v>
      </c>
    </row>
    <row r="18" spans="1:41" s="106" customFormat="1" ht="15.75" customHeight="1" x14ac:dyDescent="0.25">
      <c r="A18" s="243" t="s">
        <v>168</v>
      </c>
      <c r="B18" s="239" t="s">
        <v>5</v>
      </c>
      <c r="C18" s="242" t="s">
        <v>91</v>
      </c>
      <c r="D18" s="6"/>
      <c r="E18" s="5"/>
      <c r="F18" s="43"/>
      <c r="G18" s="31"/>
      <c r="H18" s="188"/>
      <c r="I18" s="5"/>
      <c r="J18" s="54"/>
      <c r="K18" s="55"/>
      <c r="L18" s="5">
        <v>4</v>
      </c>
      <c r="M18" s="5">
        <v>8</v>
      </c>
      <c r="N18" s="43">
        <v>4</v>
      </c>
      <c r="O18" s="31" t="s">
        <v>51</v>
      </c>
      <c r="P18" s="5"/>
      <c r="Q18" s="5"/>
      <c r="R18" s="43"/>
      <c r="S18" s="34"/>
      <c r="T18" s="5"/>
      <c r="U18" s="5"/>
      <c r="V18" s="43"/>
      <c r="W18" s="27"/>
      <c r="X18" s="188"/>
      <c r="Y18" s="5"/>
      <c r="Z18" s="43"/>
      <c r="AA18" s="27"/>
      <c r="AB18" s="6"/>
      <c r="AC18" s="5"/>
      <c r="AD18" s="43"/>
      <c r="AE18" s="27"/>
      <c r="AF18" s="188"/>
      <c r="AG18" s="5"/>
      <c r="AH18" s="43"/>
      <c r="AI18" s="27"/>
      <c r="AJ18" s="6">
        <f t="shared" si="1"/>
        <v>4</v>
      </c>
      <c r="AK18" s="5">
        <f t="shared" si="2"/>
        <v>8</v>
      </c>
      <c r="AL18" s="6">
        <f t="shared" si="0"/>
        <v>4</v>
      </c>
      <c r="AM18" s="7">
        <f t="shared" si="3"/>
        <v>12</v>
      </c>
      <c r="AN18" s="293" t="s">
        <v>226</v>
      </c>
      <c r="AO18" s="293" t="s">
        <v>221</v>
      </c>
    </row>
    <row r="19" spans="1:41" s="105" customFormat="1" ht="15.75" customHeight="1" x14ac:dyDescent="0.25">
      <c r="A19" s="243" t="s">
        <v>169</v>
      </c>
      <c r="B19" s="239" t="s">
        <v>5</v>
      </c>
      <c r="C19" s="240" t="s">
        <v>85</v>
      </c>
      <c r="D19" s="6"/>
      <c r="E19" s="5"/>
      <c r="F19" s="111"/>
      <c r="G19" s="112"/>
      <c r="H19" s="188"/>
      <c r="I19" s="5"/>
      <c r="J19" s="113"/>
      <c r="K19" s="114"/>
      <c r="L19" s="5">
        <v>4</v>
      </c>
      <c r="M19" s="5">
        <v>8</v>
      </c>
      <c r="N19" s="43">
        <v>4</v>
      </c>
      <c r="O19" s="31" t="s">
        <v>5</v>
      </c>
      <c r="P19" s="5"/>
      <c r="Q19" s="5"/>
      <c r="R19" s="43"/>
      <c r="S19" s="34"/>
      <c r="T19" s="5"/>
      <c r="U19" s="5"/>
      <c r="V19" s="111"/>
      <c r="W19" s="115"/>
      <c r="X19" s="188"/>
      <c r="Y19" s="5"/>
      <c r="Z19" s="111"/>
      <c r="AA19" s="115"/>
      <c r="AB19" s="6"/>
      <c r="AC19" s="5"/>
      <c r="AD19" s="111"/>
      <c r="AE19" s="115"/>
      <c r="AF19" s="188"/>
      <c r="AG19" s="5"/>
      <c r="AH19" s="111"/>
      <c r="AI19" s="115"/>
      <c r="AJ19" s="6">
        <f t="shared" si="1"/>
        <v>4</v>
      </c>
      <c r="AK19" s="5">
        <f t="shared" si="2"/>
        <v>8</v>
      </c>
      <c r="AL19" s="6">
        <f t="shared" si="0"/>
        <v>4</v>
      </c>
      <c r="AM19" s="7">
        <f t="shared" si="3"/>
        <v>12</v>
      </c>
      <c r="AN19" s="293" t="s">
        <v>226</v>
      </c>
      <c r="AO19" s="292" t="s">
        <v>227</v>
      </c>
    </row>
    <row r="20" spans="1:41" s="106" customFormat="1" ht="15.75" customHeight="1" x14ac:dyDescent="0.25">
      <c r="A20" s="238" t="s">
        <v>170</v>
      </c>
      <c r="B20" s="239" t="s">
        <v>5</v>
      </c>
      <c r="C20" s="240" t="s">
        <v>49</v>
      </c>
      <c r="D20" s="6"/>
      <c r="E20" s="5"/>
      <c r="F20" s="43"/>
      <c r="G20" s="31"/>
      <c r="H20" s="188"/>
      <c r="I20" s="5"/>
      <c r="J20" s="43"/>
      <c r="K20" s="27"/>
      <c r="L20" s="5">
        <v>4</v>
      </c>
      <c r="M20" s="5">
        <v>8</v>
      </c>
      <c r="N20" s="54">
        <v>4</v>
      </c>
      <c r="O20" s="54" t="s">
        <v>5</v>
      </c>
      <c r="P20" s="5"/>
      <c r="Q20" s="5"/>
      <c r="R20" s="43"/>
      <c r="S20" s="34"/>
      <c r="T20" s="5"/>
      <c r="U20" s="5"/>
      <c r="V20" s="43"/>
      <c r="W20" s="27"/>
      <c r="X20" s="188"/>
      <c r="Y20" s="5"/>
      <c r="Z20" s="43"/>
      <c r="AA20" s="27"/>
      <c r="AB20" s="6"/>
      <c r="AC20" s="5"/>
      <c r="AD20" s="43"/>
      <c r="AE20" s="27"/>
      <c r="AF20" s="188"/>
      <c r="AG20" s="5"/>
      <c r="AH20" s="43"/>
      <c r="AI20" s="27"/>
      <c r="AJ20" s="6">
        <f t="shared" si="1"/>
        <v>4</v>
      </c>
      <c r="AK20" s="5">
        <f t="shared" si="2"/>
        <v>8</v>
      </c>
      <c r="AL20" s="6">
        <f t="shared" si="0"/>
        <v>4</v>
      </c>
      <c r="AM20" s="7">
        <f t="shared" si="3"/>
        <v>12</v>
      </c>
      <c r="AN20" s="292" t="s">
        <v>218</v>
      </c>
      <c r="AO20" s="292" t="s">
        <v>228</v>
      </c>
    </row>
    <row r="21" spans="1:41" s="105" customFormat="1" ht="15.75" customHeight="1" x14ac:dyDescent="0.25">
      <c r="A21" s="238" t="s">
        <v>157</v>
      </c>
      <c r="B21" s="239" t="s">
        <v>5</v>
      </c>
      <c r="C21" s="240" t="s">
        <v>86</v>
      </c>
      <c r="D21" s="6"/>
      <c r="E21" s="5"/>
      <c r="F21" s="111"/>
      <c r="G21" s="112"/>
      <c r="H21" s="188"/>
      <c r="I21" s="5"/>
      <c r="J21" s="111"/>
      <c r="K21" s="115"/>
      <c r="L21" s="5"/>
      <c r="M21" s="5"/>
      <c r="N21" s="116"/>
      <c r="O21" s="116"/>
      <c r="P21" s="5">
        <v>4</v>
      </c>
      <c r="Q21" s="5">
        <v>4</v>
      </c>
      <c r="R21" s="43">
        <v>2</v>
      </c>
      <c r="S21" s="34" t="s">
        <v>51</v>
      </c>
      <c r="T21" s="5"/>
      <c r="U21" s="5"/>
      <c r="V21" s="43"/>
      <c r="W21" s="27"/>
      <c r="X21" s="188"/>
      <c r="Y21" s="5"/>
      <c r="Z21" s="111"/>
      <c r="AA21" s="115"/>
      <c r="AB21" s="6"/>
      <c r="AC21" s="5"/>
      <c r="AD21" s="111"/>
      <c r="AE21" s="115"/>
      <c r="AF21" s="188"/>
      <c r="AG21" s="5"/>
      <c r="AH21" s="111"/>
      <c r="AI21" s="115"/>
      <c r="AJ21" s="6">
        <f t="shared" si="1"/>
        <v>4</v>
      </c>
      <c r="AK21" s="5">
        <f t="shared" si="2"/>
        <v>4</v>
      </c>
      <c r="AL21" s="6">
        <f t="shared" si="0"/>
        <v>2</v>
      </c>
      <c r="AM21" s="7">
        <f t="shared" si="3"/>
        <v>8</v>
      </c>
      <c r="AN21" s="292" t="s">
        <v>222</v>
      </c>
      <c r="AO21" s="292" t="s">
        <v>128</v>
      </c>
    </row>
    <row r="22" spans="1:41" s="106" customFormat="1" ht="15.75" customHeight="1" x14ac:dyDescent="0.25">
      <c r="A22" s="238" t="s">
        <v>171</v>
      </c>
      <c r="B22" s="239" t="s">
        <v>5</v>
      </c>
      <c r="C22" s="240" t="s">
        <v>87</v>
      </c>
      <c r="D22" s="6"/>
      <c r="E22" s="5"/>
      <c r="F22" s="43"/>
      <c r="G22" s="9"/>
      <c r="H22" s="188"/>
      <c r="I22" s="5"/>
      <c r="J22" s="43"/>
      <c r="K22" s="8"/>
      <c r="L22" s="5"/>
      <c r="M22" s="5"/>
      <c r="N22" s="54"/>
      <c r="O22" s="54"/>
      <c r="P22" s="5">
        <v>4</v>
      </c>
      <c r="Q22" s="5">
        <v>8</v>
      </c>
      <c r="R22" s="43">
        <v>4</v>
      </c>
      <c r="S22" s="35" t="s">
        <v>51</v>
      </c>
      <c r="T22" s="5"/>
      <c r="U22" s="5"/>
      <c r="V22" s="43"/>
      <c r="W22" s="8"/>
      <c r="X22" s="188"/>
      <c r="Y22" s="5"/>
      <c r="Z22" s="43"/>
      <c r="AA22" s="8"/>
      <c r="AB22" s="6"/>
      <c r="AC22" s="5"/>
      <c r="AD22" s="43"/>
      <c r="AE22" s="8"/>
      <c r="AF22" s="188"/>
      <c r="AG22" s="5"/>
      <c r="AH22" s="43"/>
      <c r="AI22" s="8"/>
      <c r="AJ22" s="6">
        <f t="shared" si="1"/>
        <v>4</v>
      </c>
      <c r="AK22" s="5">
        <f t="shared" si="2"/>
        <v>8</v>
      </c>
      <c r="AL22" s="6">
        <f t="shared" si="0"/>
        <v>4</v>
      </c>
      <c r="AM22" s="7">
        <f t="shared" si="3"/>
        <v>12</v>
      </c>
      <c r="AN22" s="292" t="s">
        <v>218</v>
      </c>
      <c r="AO22" s="292" t="s">
        <v>228</v>
      </c>
    </row>
    <row r="23" spans="1:41" s="106" customFormat="1" ht="15.75" customHeight="1" x14ac:dyDescent="0.25">
      <c r="A23" s="243" t="s">
        <v>172</v>
      </c>
      <c r="B23" s="239" t="s">
        <v>5</v>
      </c>
      <c r="C23" s="240" t="s">
        <v>88</v>
      </c>
      <c r="D23" s="6"/>
      <c r="E23" s="5"/>
      <c r="F23" s="43"/>
      <c r="G23" s="9"/>
      <c r="H23" s="188"/>
      <c r="I23" s="5"/>
      <c r="J23" s="43"/>
      <c r="K23" s="8"/>
      <c r="L23" s="5"/>
      <c r="M23" s="5"/>
      <c r="N23" s="54"/>
      <c r="O23" s="54"/>
      <c r="P23" s="5"/>
      <c r="Q23" s="5"/>
      <c r="R23" s="43"/>
      <c r="S23" s="35"/>
      <c r="T23" s="5">
        <v>4</v>
      </c>
      <c r="U23" s="5">
        <v>8</v>
      </c>
      <c r="V23" s="43">
        <v>4</v>
      </c>
      <c r="W23" s="8" t="s">
        <v>51</v>
      </c>
      <c r="X23" s="188"/>
      <c r="Y23" s="5"/>
      <c r="Z23" s="43"/>
      <c r="AA23" s="8"/>
      <c r="AB23" s="6"/>
      <c r="AC23" s="5"/>
      <c r="AD23" s="43"/>
      <c r="AE23" s="8"/>
      <c r="AF23" s="188"/>
      <c r="AG23" s="5"/>
      <c r="AH23" s="43"/>
      <c r="AI23" s="8"/>
      <c r="AJ23" s="6">
        <f t="shared" si="1"/>
        <v>4</v>
      </c>
      <c r="AK23" s="5">
        <f t="shared" si="2"/>
        <v>8</v>
      </c>
      <c r="AL23" s="6">
        <f t="shared" si="0"/>
        <v>4</v>
      </c>
      <c r="AM23" s="7">
        <f t="shared" si="3"/>
        <v>12</v>
      </c>
      <c r="AN23" s="292" t="s">
        <v>222</v>
      </c>
      <c r="AO23" s="292" t="s">
        <v>225</v>
      </c>
    </row>
    <row r="24" spans="1:41" s="106" customFormat="1" ht="15.75" customHeight="1" thickBot="1" x14ac:dyDescent="0.3">
      <c r="A24" s="246"/>
      <c r="B24" s="239"/>
      <c r="C24" s="240"/>
      <c r="D24" s="6"/>
      <c r="E24" s="5"/>
      <c r="F24" s="43"/>
      <c r="G24" s="32"/>
      <c r="H24" s="188"/>
      <c r="I24" s="5"/>
      <c r="J24" s="43"/>
      <c r="K24" s="26"/>
      <c r="L24" s="5"/>
      <c r="M24" s="5"/>
      <c r="N24" s="43"/>
      <c r="O24" s="32"/>
      <c r="P24" s="5"/>
      <c r="Q24" s="5"/>
      <c r="R24" s="43"/>
      <c r="S24" s="36"/>
      <c r="T24" s="5"/>
      <c r="U24" s="5"/>
      <c r="V24" s="43"/>
      <c r="W24" s="26"/>
      <c r="X24" s="188"/>
      <c r="Y24" s="5"/>
      <c r="Z24" s="43"/>
      <c r="AA24" s="26"/>
      <c r="AB24" s="6"/>
      <c r="AC24" s="5"/>
      <c r="AD24" s="43"/>
      <c r="AE24" s="26"/>
      <c r="AF24" s="188"/>
      <c r="AG24" s="5"/>
      <c r="AH24" s="43"/>
      <c r="AI24" s="26"/>
      <c r="AJ24" s="6" t="str">
        <f t="shared" si="1"/>
        <v/>
      </c>
      <c r="AK24" s="5" t="str">
        <f t="shared" si="2"/>
        <v/>
      </c>
      <c r="AL24" s="6" t="str">
        <f t="shared" si="0"/>
        <v/>
      </c>
      <c r="AM24" s="7" t="str">
        <f t="shared" si="3"/>
        <v/>
      </c>
      <c r="AN24" s="294"/>
      <c r="AO24" s="294"/>
    </row>
    <row r="25" spans="1:41" s="4" customFormat="1" ht="15.75" customHeight="1" thickBot="1" x14ac:dyDescent="0.3">
      <c r="A25" s="247"/>
      <c r="B25" s="417" t="s">
        <v>118</v>
      </c>
      <c r="C25" s="418"/>
      <c r="D25" s="5">
        <f>IF(SUM(D10:D24)=0,"",SUM(D10:D24))</f>
        <v>12</v>
      </c>
      <c r="E25" s="5">
        <f>IF(SUM(E10:E24)=0,"",SUM(E10:E24))</f>
        <v>20</v>
      </c>
      <c r="F25" s="57">
        <f>IF(SUM(F10:F24)=0,"",SUM(F10:F24))</f>
        <v>10</v>
      </c>
      <c r="G25" s="58"/>
      <c r="H25" s="189">
        <f>IF(SUM(H10:H24)=0,"",SUM(H10:H24))</f>
        <v>16</v>
      </c>
      <c r="I25" s="5">
        <f>IF(SUM(I10:I24)=0,"",SUM(I10:I24))</f>
        <v>32</v>
      </c>
      <c r="J25" s="57">
        <f>IF(SUM(J10:J24)=0,"",SUM(J10:J24))</f>
        <v>16</v>
      </c>
      <c r="K25" s="60"/>
      <c r="L25" s="189">
        <f>IF(SUM(L10:L24)=0,"",SUM(L10:L24))</f>
        <v>16</v>
      </c>
      <c r="M25" s="5">
        <f>IF(SUM(M10:M24)=0,"",SUM(M10:M24))</f>
        <v>32</v>
      </c>
      <c r="N25" s="10">
        <f>IF(SUM(N10:N24)=0,"",SUM(N10:N24))</f>
        <v>16</v>
      </c>
      <c r="O25" s="58"/>
      <c r="P25" s="189">
        <f>IF(SUM(P10:P24)=0,"",SUM(P10:P24))</f>
        <v>8</v>
      </c>
      <c r="Q25" s="5">
        <f>IF(SUM(Q10:Q24)=0,"",SUM(Q10:Q24))</f>
        <v>12</v>
      </c>
      <c r="R25" s="10">
        <f>IF(SUM(R10:R24)=0,"",SUM(R10:R24))</f>
        <v>6</v>
      </c>
      <c r="S25" s="58"/>
      <c r="T25" s="189">
        <f>IF(SUM(T10:T24)=0,"",SUM(T10:T24))</f>
        <v>4</v>
      </c>
      <c r="U25" s="5">
        <f>IF(SUM(U10:U24)=0,"",SUM(U10:U24))</f>
        <v>8</v>
      </c>
      <c r="V25" s="10">
        <f>IF(SUM(V10:V24)=0,"",SUM(V10:V24))</f>
        <v>4</v>
      </c>
      <c r="W25" s="60"/>
      <c r="X25" s="189" t="str">
        <f>IF(SUM(X10:X24)=0,"",SUM(X10:X24))</f>
        <v/>
      </c>
      <c r="Y25" s="5" t="str">
        <f>IF(SUM(Y10:Y24)=0,"",SUM(Y10:Y24))</f>
        <v/>
      </c>
      <c r="Z25" s="10" t="str">
        <f>IF(SUM(Z10:Z24)=0,"",SUM(Z10:Z24))</f>
        <v/>
      </c>
      <c r="AA25" s="60"/>
      <c r="AB25" s="189" t="str">
        <f>IF(SUM(AB10:AB24)=0,"",SUM(AB10:AB24))</f>
        <v/>
      </c>
      <c r="AC25" s="5" t="str">
        <f>IF(SUM(AC10:AC24)=0,"",SUM(AC10:AC24))</f>
        <v/>
      </c>
      <c r="AD25" s="10" t="str">
        <f>IF(SUM(AD10:AD24)=0,"",SUM(AD10:AD24))</f>
        <v/>
      </c>
      <c r="AE25" s="60"/>
      <c r="AF25" s="189" t="str">
        <f>IF(SUM(AF10:AF24)=0,"",SUM(AF10:AF24))</f>
        <v/>
      </c>
      <c r="AG25" s="5" t="str">
        <f>IF(SUM(AG10:AG24)=0,"",SUM(AG10:AG24))</f>
        <v/>
      </c>
      <c r="AH25" s="10" t="str">
        <f>IF(SUM(AH10:AH24)=0,"",SUM(AH10:AH24))</f>
        <v/>
      </c>
      <c r="AI25" s="60"/>
      <c r="AJ25" s="59">
        <f t="shared" ref="AJ25:AM25" si="4">IF(SUM(AJ10:AJ24)=0,"",SUM(AJ10:AJ24))</f>
        <v>56</v>
      </c>
      <c r="AK25" s="10">
        <f t="shared" si="4"/>
        <v>104</v>
      </c>
      <c r="AL25" s="10">
        <f t="shared" si="4"/>
        <v>52</v>
      </c>
      <c r="AM25" s="61">
        <f t="shared" si="4"/>
        <v>160</v>
      </c>
      <c r="AN25" s="295"/>
      <c r="AO25" s="295"/>
    </row>
    <row r="26" spans="1:41" s="4" customFormat="1" ht="15.75" customHeight="1" thickBot="1" x14ac:dyDescent="0.3">
      <c r="A26" s="237">
        <v>2</v>
      </c>
      <c r="B26" s="371" t="s">
        <v>117</v>
      </c>
      <c r="C26" s="371"/>
      <c r="D26" s="63"/>
      <c r="E26" s="63"/>
      <c r="F26" s="62"/>
      <c r="G26" s="146"/>
      <c r="H26" s="63"/>
      <c r="I26" s="63"/>
      <c r="J26" s="62"/>
      <c r="K26" s="146"/>
      <c r="L26" s="64"/>
      <c r="M26" s="64"/>
      <c r="N26" s="160"/>
      <c r="O26" s="155"/>
      <c r="P26" s="64"/>
      <c r="Q26" s="64"/>
      <c r="R26" s="160"/>
      <c r="S26" s="65"/>
      <c r="T26" s="155"/>
      <c r="U26" s="65"/>
      <c r="V26" s="65"/>
      <c r="W26" s="65"/>
      <c r="X26" s="64"/>
      <c r="Y26" s="64"/>
      <c r="Z26" s="160"/>
      <c r="AA26" s="65"/>
      <c r="AB26" s="65"/>
      <c r="AC26" s="65"/>
      <c r="AD26" s="65"/>
      <c r="AE26" s="65"/>
      <c r="AF26" s="64"/>
      <c r="AG26" s="64"/>
      <c r="AH26" s="160"/>
      <c r="AI26" s="65"/>
      <c r="AJ26" s="364"/>
      <c r="AK26" s="364"/>
      <c r="AL26" s="364"/>
      <c r="AM26" s="365"/>
      <c r="AN26" s="295"/>
      <c r="AO26" s="295"/>
    </row>
    <row r="27" spans="1:41" ht="15.75" customHeight="1" x14ac:dyDescent="0.25">
      <c r="A27" s="243" t="s">
        <v>92</v>
      </c>
      <c r="B27" s="239" t="s">
        <v>5</v>
      </c>
      <c r="C27" s="248" t="s">
        <v>30</v>
      </c>
      <c r="D27" s="6">
        <v>8</v>
      </c>
      <c r="E27" s="5"/>
      <c r="F27" s="44">
        <v>2</v>
      </c>
      <c r="G27" s="46" t="s">
        <v>5</v>
      </c>
      <c r="H27" s="188"/>
      <c r="I27" s="5"/>
      <c r="J27" s="41"/>
      <c r="K27" s="47"/>
      <c r="L27" s="5"/>
      <c r="M27" s="5"/>
      <c r="N27" s="41"/>
      <c r="O27" s="48"/>
      <c r="P27" s="188"/>
      <c r="Q27" s="5"/>
      <c r="R27" s="41"/>
      <c r="S27" s="47"/>
      <c r="T27" s="5"/>
      <c r="U27" s="5"/>
      <c r="V27" s="42"/>
      <c r="W27" s="49"/>
      <c r="X27" s="188"/>
      <c r="Y27" s="5"/>
      <c r="Z27" s="41"/>
      <c r="AA27" s="47"/>
      <c r="AB27" s="6"/>
      <c r="AC27" s="5"/>
      <c r="AD27" s="42"/>
      <c r="AE27" s="49"/>
      <c r="AF27" s="188"/>
      <c r="AG27" s="5"/>
      <c r="AH27" s="41"/>
      <c r="AI27" s="47"/>
      <c r="AJ27" s="6">
        <f t="shared" ref="AJ27:AK27" si="5">IF((D27+H27+L27+P27+T27+X27+AB27+AF27)=0,"",(D27+H27+L27+P27+T27+X27+AB27+AF27))</f>
        <v>8</v>
      </c>
      <c r="AK27" s="5" t="str">
        <f t="shared" si="5"/>
        <v/>
      </c>
      <c r="AL27" s="6">
        <f t="shared" ref="AL27:AL41" si="6">IF(F27+J27+N27+R27+V27+Z27+AD27+AH27=0,"",F27+J27+N27+R27+V27+Z27+AD27+AH27)</f>
        <v>2</v>
      </c>
      <c r="AM27" s="7">
        <f t="shared" ref="AM27:AM41" si="7">IF(D27+E27+H27+I27+L27+M27+P27+Q27+T27+U27+X27+Y27+AB27+AC27+AF27+AG27=0,"",D27+E27+H27+I27+L27+M27+P27+Q27+T27+U27+X27+Y27+AB27+AC27+AF27+AG27)</f>
        <v>8</v>
      </c>
      <c r="AN27" s="296" t="s">
        <v>229</v>
      </c>
      <c r="AO27" s="337" t="s">
        <v>263</v>
      </c>
    </row>
    <row r="28" spans="1:41" ht="15.75" customHeight="1" x14ac:dyDescent="0.25">
      <c r="A28" s="238" t="s">
        <v>173</v>
      </c>
      <c r="B28" s="239" t="s">
        <v>5</v>
      </c>
      <c r="C28" s="249" t="s">
        <v>93</v>
      </c>
      <c r="D28" s="6">
        <v>8</v>
      </c>
      <c r="E28" s="5"/>
      <c r="F28" s="44">
        <v>2</v>
      </c>
      <c r="G28" s="46" t="s">
        <v>5</v>
      </c>
      <c r="H28" s="188"/>
      <c r="I28" s="5"/>
      <c r="J28" s="41"/>
      <c r="K28" s="47"/>
      <c r="L28" s="5"/>
      <c r="M28" s="5"/>
      <c r="N28" s="41"/>
      <c r="O28" s="48"/>
      <c r="P28" s="188"/>
      <c r="Q28" s="5"/>
      <c r="R28" s="41"/>
      <c r="S28" s="47"/>
      <c r="T28" s="5"/>
      <c r="U28" s="5"/>
      <c r="V28" s="42"/>
      <c r="W28" s="49"/>
      <c r="X28" s="188"/>
      <c r="Y28" s="5"/>
      <c r="Z28" s="41"/>
      <c r="AA28" s="47"/>
      <c r="AB28" s="6"/>
      <c r="AC28" s="5"/>
      <c r="AD28" s="42"/>
      <c r="AE28" s="49"/>
      <c r="AF28" s="188"/>
      <c r="AG28" s="5"/>
      <c r="AH28" s="41"/>
      <c r="AI28" s="47"/>
      <c r="AJ28" s="6">
        <f t="shared" ref="AJ28:AJ40" si="8">IF((D28+H28+L28+P28+T28+X28+AB28+AF28)=0,"",(D28+H28+L28+P28+T28+X28+AB28+AF28))</f>
        <v>8</v>
      </c>
      <c r="AK28" s="5" t="str">
        <f t="shared" ref="AK28:AK40" si="9">IF((E28+I28+M28+Q28+U28+Y28+AC28+AG28)=0,"",(E28+I28+M28+Q28+U28+Y28+AC28+AG28))</f>
        <v/>
      </c>
      <c r="AL28" s="6">
        <f t="shared" si="6"/>
        <v>2</v>
      </c>
      <c r="AM28" s="7">
        <f t="shared" si="7"/>
        <v>8</v>
      </c>
      <c r="AN28" s="297" t="s">
        <v>229</v>
      </c>
      <c r="AO28" s="293" t="s">
        <v>230</v>
      </c>
    </row>
    <row r="29" spans="1:41" ht="15.75" customHeight="1" x14ac:dyDescent="0.25">
      <c r="A29" s="238" t="s">
        <v>261</v>
      </c>
      <c r="B29" s="239" t="s">
        <v>5</v>
      </c>
      <c r="C29" s="248" t="s">
        <v>34</v>
      </c>
      <c r="D29" s="6">
        <v>8</v>
      </c>
      <c r="E29" s="5"/>
      <c r="F29" s="44">
        <v>2</v>
      </c>
      <c r="G29" s="46" t="s">
        <v>5</v>
      </c>
      <c r="H29" s="188"/>
      <c r="I29" s="5"/>
      <c r="J29" s="41"/>
      <c r="K29" s="47"/>
      <c r="L29" s="5"/>
      <c r="M29" s="5"/>
      <c r="N29" s="41"/>
      <c r="O29" s="48"/>
      <c r="P29" s="188"/>
      <c r="Q29" s="5"/>
      <c r="R29" s="41"/>
      <c r="S29" s="47"/>
      <c r="T29" s="5"/>
      <c r="U29" s="5"/>
      <c r="V29" s="42"/>
      <c r="W29" s="49"/>
      <c r="X29" s="188"/>
      <c r="Y29" s="5"/>
      <c r="Z29" s="41"/>
      <c r="AA29" s="47"/>
      <c r="AB29" s="6"/>
      <c r="AC29" s="5"/>
      <c r="AD29" s="42"/>
      <c r="AE29" s="49"/>
      <c r="AF29" s="188"/>
      <c r="AG29" s="5"/>
      <c r="AH29" s="41"/>
      <c r="AI29" s="47"/>
      <c r="AJ29" s="6">
        <f t="shared" si="8"/>
        <v>8</v>
      </c>
      <c r="AK29" s="5" t="str">
        <f t="shared" si="9"/>
        <v/>
      </c>
      <c r="AL29" s="6">
        <f t="shared" si="6"/>
        <v>2</v>
      </c>
      <c r="AM29" s="7">
        <f t="shared" si="7"/>
        <v>8</v>
      </c>
      <c r="AN29" s="298" t="s">
        <v>218</v>
      </c>
      <c r="AO29" s="292" t="s">
        <v>231</v>
      </c>
    </row>
    <row r="30" spans="1:41" ht="15.75" customHeight="1" x14ac:dyDescent="0.25">
      <c r="A30" s="243" t="s">
        <v>79</v>
      </c>
      <c r="B30" s="239" t="s">
        <v>5</v>
      </c>
      <c r="C30" s="248" t="s">
        <v>31</v>
      </c>
      <c r="D30" s="6">
        <v>4</v>
      </c>
      <c r="E30" s="5">
        <v>4</v>
      </c>
      <c r="F30" s="44">
        <v>2</v>
      </c>
      <c r="G30" s="46" t="s">
        <v>5</v>
      </c>
      <c r="H30" s="188"/>
      <c r="I30" s="5"/>
      <c r="J30" s="41"/>
      <c r="K30" s="47"/>
      <c r="L30" s="5"/>
      <c r="M30" s="5"/>
      <c r="N30" s="41"/>
      <c r="O30" s="48"/>
      <c r="P30" s="188"/>
      <c r="Q30" s="5"/>
      <c r="R30" s="41"/>
      <c r="S30" s="47"/>
      <c r="T30" s="5"/>
      <c r="U30" s="5"/>
      <c r="V30" s="42"/>
      <c r="W30" s="49"/>
      <c r="X30" s="188"/>
      <c r="Y30" s="5"/>
      <c r="Z30" s="41"/>
      <c r="AA30" s="47"/>
      <c r="AB30" s="6"/>
      <c r="AC30" s="5"/>
      <c r="AD30" s="42"/>
      <c r="AE30" s="49"/>
      <c r="AF30" s="188"/>
      <c r="AG30" s="5"/>
      <c r="AH30" s="41"/>
      <c r="AI30" s="47"/>
      <c r="AJ30" s="6">
        <f t="shared" si="8"/>
        <v>4</v>
      </c>
      <c r="AK30" s="5">
        <f t="shared" si="9"/>
        <v>4</v>
      </c>
      <c r="AL30" s="6">
        <f t="shared" si="6"/>
        <v>2</v>
      </c>
      <c r="AM30" s="7">
        <f t="shared" si="7"/>
        <v>8</v>
      </c>
      <c r="AN30" s="297" t="s">
        <v>229</v>
      </c>
      <c r="AO30" s="292" t="s">
        <v>232</v>
      </c>
    </row>
    <row r="31" spans="1:41" ht="15.75" customHeight="1" x14ac:dyDescent="0.25">
      <c r="A31" s="339" t="s">
        <v>174</v>
      </c>
      <c r="B31" s="239" t="s">
        <v>5</v>
      </c>
      <c r="C31" s="344" t="s">
        <v>123</v>
      </c>
      <c r="D31" s="6">
        <v>4</v>
      </c>
      <c r="E31" s="5">
        <v>4</v>
      </c>
      <c r="F31" s="44">
        <v>2</v>
      </c>
      <c r="G31" s="46" t="s">
        <v>5</v>
      </c>
      <c r="H31" s="188"/>
      <c r="I31" s="5"/>
      <c r="J31" s="41"/>
      <c r="K31" s="47"/>
      <c r="L31" s="5"/>
      <c r="M31" s="5"/>
      <c r="N31" s="41"/>
      <c r="O31" s="48"/>
      <c r="P31" s="188"/>
      <c r="Q31" s="5"/>
      <c r="R31" s="41"/>
      <c r="S31" s="47"/>
      <c r="T31" s="5"/>
      <c r="U31" s="5"/>
      <c r="V31" s="42"/>
      <c r="W31" s="49"/>
      <c r="X31" s="188"/>
      <c r="Y31" s="5"/>
      <c r="Z31" s="41"/>
      <c r="AA31" s="47"/>
      <c r="AB31" s="6"/>
      <c r="AC31" s="5"/>
      <c r="AD31" s="42"/>
      <c r="AE31" s="49"/>
      <c r="AF31" s="188"/>
      <c r="AG31" s="5"/>
      <c r="AH31" s="41"/>
      <c r="AI31" s="47"/>
      <c r="AJ31" s="6">
        <f t="shared" si="8"/>
        <v>4</v>
      </c>
      <c r="AK31" s="5">
        <f t="shared" si="9"/>
        <v>4</v>
      </c>
      <c r="AL31" s="6">
        <f t="shared" si="6"/>
        <v>2</v>
      </c>
      <c r="AM31" s="7">
        <f t="shared" si="7"/>
        <v>8</v>
      </c>
      <c r="AN31" s="340" t="s">
        <v>218</v>
      </c>
      <c r="AO31" s="292" t="s">
        <v>233</v>
      </c>
    </row>
    <row r="32" spans="1:41" ht="15.75" customHeight="1" x14ac:dyDescent="0.25">
      <c r="A32" s="339" t="s">
        <v>158</v>
      </c>
      <c r="B32" s="239" t="s">
        <v>5</v>
      </c>
      <c r="C32" s="341" t="s">
        <v>89</v>
      </c>
      <c r="D32" s="6"/>
      <c r="E32" s="5"/>
      <c r="F32" s="41"/>
      <c r="G32" s="48"/>
      <c r="H32" s="188">
        <v>4</v>
      </c>
      <c r="I32" s="5">
        <v>4</v>
      </c>
      <c r="J32" s="44">
        <v>2</v>
      </c>
      <c r="K32" s="50" t="s">
        <v>5</v>
      </c>
      <c r="L32" s="5"/>
      <c r="M32" s="5"/>
      <c r="N32" s="41"/>
      <c r="O32" s="48"/>
      <c r="P32" s="188"/>
      <c r="Q32" s="5"/>
      <c r="R32" s="41"/>
      <c r="S32" s="47"/>
      <c r="T32" s="5"/>
      <c r="U32" s="5"/>
      <c r="V32" s="42"/>
      <c r="W32" s="49"/>
      <c r="X32" s="188"/>
      <c r="Y32" s="5"/>
      <c r="Z32" s="41"/>
      <c r="AA32" s="47"/>
      <c r="AB32" s="6"/>
      <c r="AC32" s="5"/>
      <c r="AD32" s="42"/>
      <c r="AE32" s="49"/>
      <c r="AF32" s="188"/>
      <c r="AG32" s="5"/>
      <c r="AH32" s="41"/>
      <c r="AI32" s="47"/>
      <c r="AJ32" s="6">
        <f t="shared" si="8"/>
        <v>4</v>
      </c>
      <c r="AK32" s="5">
        <f t="shared" si="9"/>
        <v>4</v>
      </c>
      <c r="AL32" s="6">
        <f t="shared" si="6"/>
        <v>2</v>
      </c>
      <c r="AM32" s="7">
        <f t="shared" si="7"/>
        <v>8</v>
      </c>
      <c r="AN32" s="340" t="s">
        <v>218</v>
      </c>
      <c r="AO32" s="292" t="s">
        <v>233</v>
      </c>
    </row>
    <row r="33" spans="1:41" ht="15.75" customHeight="1" x14ac:dyDescent="0.25">
      <c r="A33" s="243" t="s">
        <v>175</v>
      </c>
      <c r="B33" s="239" t="s">
        <v>5</v>
      </c>
      <c r="C33" s="250" t="s">
        <v>61</v>
      </c>
      <c r="D33" s="6"/>
      <c r="E33" s="5"/>
      <c r="F33" s="41"/>
      <c r="G33" s="48"/>
      <c r="H33" s="188">
        <v>12</v>
      </c>
      <c r="I33" s="5"/>
      <c r="J33" s="44">
        <v>4</v>
      </c>
      <c r="K33" s="50" t="s">
        <v>5</v>
      </c>
      <c r="L33" s="5"/>
      <c r="M33" s="5"/>
      <c r="N33" s="41"/>
      <c r="O33" s="48"/>
      <c r="P33" s="188"/>
      <c r="Q33" s="5"/>
      <c r="R33" s="41"/>
      <c r="S33" s="47"/>
      <c r="T33" s="5"/>
      <c r="U33" s="5"/>
      <c r="V33" s="42"/>
      <c r="W33" s="49"/>
      <c r="X33" s="188"/>
      <c r="Y33" s="5"/>
      <c r="Z33" s="41"/>
      <c r="AA33" s="47"/>
      <c r="AB33" s="6"/>
      <c r="AC33" s="5"/>
      <c r="AD33" s="42"/>
      <c r="AE33" s="49"/>
      <c r="AF33" s="188"/>
      <c r="AG33" s="5"/>
      <c r="AH33" s="41"/>
      <c r="AI33" s="47"/>
      <c r="AJ33" s="6">
        <f t="shared" si="8"/>
        <v>12</v>
      </c>
      <c r="AK33" s="5" t="str">
        <f t="shared" si="9"/>
        <v/>
      </c>
      <c r="AL33" s="6">
        <f t="shared" si="6"/>
        <v>4</v>
      </c>
      <c r="AM33" s="7">
        <f t="shared" si="7"/>
        <v>12</v>
      </c>
      <c r="AN33" s="293" t="s">
        <v>226</v>
      </c>
      <c r="AO33" s="292" t="s">
        <v>234</v>
      </c>
    </row>
    <row r="34" spans="1:41" ht="15.75" customHeight="1" x14ac:dyDescent="0.25">
      <c r="A34" s="243" t="s">
        <v>176</v>
      </c>
      <c r="B34" s="239" t="s">
        <v>5</v>
      </c>
      <c r="C34" s="244" t="s">
        <v>54</v>
      </c>
      <c r="D34" s="6"/>
      <c r="E34" s="5"/>
      <c r="F34" s="41"/>
      <c r="G34" s="190"/>
      <c r="H34" s="188"/>
      <c r="I34" s="5"/>
      <c r="J34" s="44"/>
      <c r="K34" s="50"/>
      <c r="L34" s="5">
        <v>12</v>
      </c>
      <c r="M34" s="5"/>
      <c r="N34" s="157">
        <v>3</v>
      </c>
      <c r="O34" s="233" t="s">
        <v>5</v>
      </c>
      <c r="P34" s="188"/>
      <c r="Q34" s="5"/>
      <c r="R34" s="41"/>
      <c r="S34" s="47"/>
      <c r="T34" s="5"/>
      <c r="U34" s="5"/>
      <c r="V34" s="42"/>
      <c r="W34" s="49"/>
      <c r="X34" s="188"/>
      <c r="Y34" s="5"/>
      <c r="Z34" s="41"/>
      <c r="AA34" s="47"/>
      <c r="AB34" s="6"/>
      <c r="AC34" s="5"/>
      <c r="AD34" s="42"/>
      <c r="AE34" s="49"/>
      <c r="AF34" s="188"/>
      <c r="AG34" s="5"/>
      <c r="AH34" s="41"/>
      <c r="AI34" s="47"/>
      <c r="AJ34" s="6">
        <f t="shared" si="8"/>
        <v>12</v>
      </c>
      <c r="AK34" s="5" t="str">
        <f t="shared" si="9"/>
        <v/>
      </c>
      <c r="AL34" s="6">
        <f t="shared" si="6"/>
        <v>3</v>
      </c>
      <c r="AM34" s="7">
        <f t="shared" si="7"/>
        <v>12</v>
      </c>
      <c r="AN34" s="293" t="s">
        <v>226</v>
      </c>
      <c r="AO34" s="293" t="s">
        <v>235</v>
      </c>
    </row>
    <row r="35" spans="1:41" ht="15.75" customHeight="1" x14ac:dyDescent="0.25">
      <c r="A35" s="243" t="s">
        <v>177</v>
      </c>
      <c r="B35" s="239" t="s">
        <v>5</v>
      </c>
      <c r="C35" s="240" t="s">
        <v>62</v>
      </c>
      <c r="D35" s="6"/>
      <c r="E35" s="5"/>
      <c r="F35" s="44"/>
      <c r="G35" s="46"/>
      <c r="H35" s="188"/>
      <c r="I35" s="5"/>
      <c r="J35" s="44"/>
      <c r="K35" s="50"/>
      <c r="L35" s="5">
        <v>12</v>
      </c>
      <c r="M35" s="5"/>
      <c r="N35" s="44">
        <v>4</v>
      </c>
      <c r="O35" s="46" t="s">
        <v>5</v>
      </c>
      <c r="P35" s="188"/>
      <c r="Q35" s="5"/>
      <c r="R35" s="44"/>
      <c r="S35" s="50"/>
      <c r="T35" s="5"/>
      <c r="U35" s="5"/>
      <c r="V35" s="43"/>
      <c r="W35" s="51"/>
      <c r="X35" s="188"/>
      <c r="Y35" s="5"/>
      <c r="Z35" s="44"/>
      <c r="AA35" s="50"/>
      <c r="AB35" s="6"/>
      <c r="AC35" s="5"/>
      <c r="AD35" s="43"/>
      <c r="AE35" s="51"/>
      <c r="AF35" s="188"/>
      <c r="AG35" s="5"/>
      <c r="AH35" s="44"/>
      <c r="AI35" s="50"/>
      <c r="AJ35" s="6">
        <f t="shared" si="8"/>
        <v>12</v>
      </c>
      <c r="AK35" s="5" t="str">
        <f t="shared" si="9"/>
        <v/>
      </c>
      <c r="AL35" s="6">
        <f t="shared" si="6"/>
        <v>4</v>
      </c>
      <c r="AM35" s="7">
        <f t="shared" si="7"/>
        <v>12</v>
      </c>
      <c r="AN35" s="293" t="s">
        <v>226</v>
      </c>
      <c r="AO35" s="292" t="s">
        <v>234</v>
      </c>
    </row>
    <row r="36" spans="1:41" ht="15.75" customHeight="1" x14ac:dyDescent="0.25">
      <c r="A36" s="243" t="s">
        <v>178</v>
      </c>
      <c r="B36" s="239" t="s">
        <v>5</v>
      </c>
      <c r="C36" s="240" t="s">
        <v>80</v>
      </c>
      <c r="D36" s="6"/>
      <c r="E36" s="5"/>
      <c r="F36" s="41"/>
      <c r="G36" s="48"/>
      <c r="H36" s="188"/>
      <c r="I36" s="5"/>
      <c r="J36" s="41"/>
      <c r="K36" s="47"/>
      <c r="L36" s="5"/>
      <c r="M36" s="5"/>
      <c r="N36" s="45"/>
      <c r="O36" s="46"/>
      <c r="P36" s="188">
        <v>12</v>
      </c>
      <c r="Q36" s="5"/>
      <c r="R36" s="41">
        <v>4</v>
      </c>
      <c r="S36" s="47" t="s">
        <v>51</v>
      </c>
      <c r="T36" s="5"/>
      <c r="U36" s="5"/>
      <c r="V36" s="42"/>
      <c r="W36" s="49"/>
      <c r="X36" s="188"/>
      <c r="Y36" s="5"/>
      <c r="Z36" s="41"/>
      <c r="AA36" s="47"/>
      <c r="AB36" s="6"/>
      <c r="AC36" s="5"/>
      <c r="AD36" s="42"/>
      <c r="AE36" s="49"/>
      <c r="AF36" s="188"/>
      <c r="AG36" s="5"/>
      <c r="AH36" s="41"/>
      <c r="AI36" s="47"/>
      <c r="AJ36" s="6">
        <f t="shared" si="8"/>
        <v>12</v>
      </c>
      <c r="AK36" s="5" t="str">
        <f t="shared" si="9"/>
        <v/>
      </c>
      <c r="AL36" s="6">
        <f t="shared" si="6"/>
        <v>4</v>
      </c>
      <c r="AM36" s="7">
        <f t="shared" si="7"/>
        <v>12</v>
      </c>
      <c r="AN36" s="293" t="s">
        <v>226</v>
      </c>
      <c r="AO36" s="292" t="s">
        <v>234</v>
      </c>
    </row>
    <row r="37" spans="1:41" ht="15.75" customHeight="1" x14ac:dyDescent="0.25">
      <c r="A37" s="243" t="s">
        <v>179</v>
      </c>
      <c r="B37" s="239" t="s">
        <v>5</v>
      </c>
      <c r="C37" s="240" t="s">
        <v>90</v>
      </c>
      <c r="D37" s="6"/>
      <c r="E37" s="5"/>
      <c r="F37" s="41"/>
      <c r="G37" s="48"/>
      <c r="H37" s="188"/>
      <c r="I37" s="5"/>
      <c r="J37" s="41"/>
      <c r="K37" s="47"/>
      <c r="L37" s="5"/>
      <c r="M37" s="5"/>
      <c r="N37" s="44"/>
      <c r="O37" s="46"/>
      <c r="P37" s="188">
        <v>6</v>
      </c>
      <c r="Q37" s="5">
        <v>6</v>
      </c>
      <c r="R37" s="157">
        <v>3</v>
      </c>
      <c r="S37" s="158" t="s">
        <v>52</v>
      </c>
      <c r="T37" s="5"/>
      <c r="U37" s="5"/>
      <c r="V37" s="42"/>
      <c r="W37" s="49"/>
      <c r="X37" s="188"/>
      <c r="Y37" s="5"/>
      <c r="Z37" s="41"/>
      <c r="AA37" s="47"/>
      <c r="AB37" s="6"/>
      <c r="AC37" s="5"/>
      <c r="AD37" s="42"/>
      <c r="AE37" s="49"/>
      <c r="AF37" s="188"/>
      <c r="AG37" s="5"/>
      <c r="AH37" s="41"/>
      <c r="AI37" s="47"/>
      <c r="AJ37" s="6">
        <f t="shared" si="8"/>
        <v>6</v>
      </c>
      <c r="AK37" s="5">
        <f t="shared" si="9"/>
        <v>6</v>
      </c>
      <c r="AL37" s="6">
        <f t="shared" si="6"/>
        <v>3</v>
      </c>
      <c r="AM37" s="7">
        <f t="shared" si="7"/>
        <v>12</v>
      </c>
      <c r="AN37" s="293" t="s">
        <v>226</v>
      </c>
      <c r="AO37" s="299" t="s">
        <v>236</v>
      </c>
    </row>
    <row r="38" spans="1:41" ht="15.75" customHeight="1" x14ac:dyDescent="0.25">
      <c r="A38" s="238" t="s">
        <v>159</v>
      </c>
      <c r="B38" s="239" t="s">
        <v>5</v>
      </c>
      <c r="C38" s="251" t="s">
        <v>147</v>
      </c>
      <c r="D38" s="6"/>
      <c r="E38" s="5">
        <v>8</v>
      </c>
      <c r="F38" s="41">
        <v>1</v>
      </c>
      <c r="G38" s="48" t="s">
        <v>52</v>
      </c>
      <c r="H38" s="188"/>
      <c r="I38" s="5"/>
      <c r="J38" s="41"/>
      <c r="K38" s="47"/>
      <c r="L38" s="5"/>
      <c r="M38" s="5"/>
      <c r="N38" s="45"/>
      <c r="O38" s="46"/>
      <c r="P38" s="188"/>
      <c r="Q38" s="5"/>
      <c r="R38" s="41"/>
      <c r="S38" s="47"/>
      <c r="T38" s="5"/>
      <c r="U38" s="5"/>
      <c r="V38" s="42"/>
      <c r="W38" s="49"/>
      <c r="X38" s="188"/>
      <c r="Y38" s="5"/>
      <c r="Z38" s="41"/>
      <c r="AA38" s="47"/>
      <c r="AB38" s="6"/>
      <c r="AC38" s="5"/>
      <c r="AD38" s="42"/>
      <c r="AE38" s="49"/>
      <c r="AF38" s="188"/>
      <c r="AG38" s="5"/>
      <c r="AH38" s="41"/>
      <c r="AI38" s="47"/>
      <c r="AJ38" s="6" t="str">
        <f t="shared" si="8"/>
        <v/>
      </c>
      <c r="AK38" s="5">
        <f t="shared" si="9"/>
        <v>8</v>
      </c>
      <c r="AL38" s="6">
        <f t="shared" si="6"/>
        <v>1</v>
      </c>
      <c r="AM38" s="7">
        <f t="shared" si="7"/>
        <v>8</v>
      </c>
      <c r="AN38" s="297" t="s">
        <v>229</v>
      </c>
      <c r="AO38" s="300" t="s">
        <v>237</v>
      </c>
    </row>
    <row r="39" spans="1:41" ht="15.75" customHeight="1" x14ac:dyDescent="0.25">
      <c r="A39" s="238" t="s">
        <v>160</v>
      </c>
      <c r="B39" s="239" t="s">
        <v>5</v>
      </c>
      <c r="C39" s="251" t="s">
        <v>148</v>
      </c>
      <c r="D39" s="6"/>
      <c r="E39" s="5"/>
      <c r="F39" s="44"/>
      <c r="G39" s="46"/>
      <c r="H39" s="188"/>
      <c r="I39" s="5">
        <v>8</v>
      </c>
      <c r="J39" s="44">
        <v>1</v>
      </c>
      <c r="K39" s="50" t="s">
        <v>52</v>
      </c>
      <c r="L39" s="5"/>
      <c r="M39" s="5"/>
      <c r="N39" s="44"/>
      <c r="O39" s="46"/>
      <c r="P39" s="188"/>
      <c r="Q39" s="5"/>
      <c r="R39" s="44"/>
      <c r="S39" s="50"/>
      <c r="T39" s="5"/>
      <c r="U39" s="5"/>
      <c r="V39" s="43"/>
      <c r="W39" s="51"/>
      <c r="X39" s="188"/>
      <c r="Y39" s="5"/>
      <c r="Z39" s="44"/>
      <c r="AA39" s="50"/>
      <c r="AB39" s="6"/>
      <c r="AC39" s="5"/>
      <c r="AD39" s="43"/>
      <c r="AE39" s="51"/>
      <c r="AF39" s="188"/>
      <c r="AG39" s="5"/>
      <c r="AH39" s="44"/>
      <c r="AI39" s="50"/>
      <c r="AJ39" s="6" t="str">
        <f t="shared" si="8"/>
        <v/>
      </c>
      <c r="AK39" s="5">
        <f t="shared" si="9"/>
        <v>8</v>
      </c>
      <c r="AL39" s="6">
        <f t="shared" si="6"/>
        <v>1</v>
      </c>
      <c r="AM39" s="7">
        <f t="shared" si="7"/>
        <v>8</v>
      </c>
      <c r="AN39" s="297" t="s">
        <v>229</v>
      </c>
      <c r="AO39" s="300" t="s">
        <v>237</v>
      </c>
    </row>
    <row r="40" spans="1:41" ht="15.75" customHeight="1" x14ac:dyDescent="0.25">
      <c r="A40" s="238" t="s">
        <v>161</v>
      </c>
      <c r="B40" s="239" t="s">
        <v>5</v>
      </c>
      <c r="C40" s="251" t="s">
        <v>149</v>
      </c>
      <c r="D40" s="6"/>
      <c r="E40" s="5"/>
      <c r="F40" s="44"/>
      <c r="G40" s="46"/>
      <c r="H40" s="188"/>
      <c r="I40" s="5"/>
      <c r="J40" s="44"/>
      <c r="K40" s="50"/>
      <c r="L40" s="5"/>
      <c r="M40" s="5">
        <v>8</v>
      </c>
      <c r="N40" s="44">
        <v>1</v>
      </c>
      <c r="O40" s="46" t="s">
        <v>52</v>
      </c>
      <c r="P40" s="188"/>
      <c r="Q40" s="5"/>
      <c r="R40" s="45"/>
      <c r="S40" s="50"/>
      <c r="T40" s="5"/>
      <c r="U40" s="5"/>
      <c r="V40" s="43"/>
      <c r="W40" s="51"/>
      <c r="X40" s="188"/>
      <c r="Y40" s="5"/>
      <c r="Z40" s="44"/>
      <c r="AA40" s="50"/>
      <c r="AB40" s="6"/>
      <c r="AC40" s="5"/>
      <c r="AD40" s="43"/>
      <c r="AE40" s="51"/>
      <c r="AF40" s="188"/>
      <c r="AG40" s="5"/>
      <c r="AH40" s="44"/>
      <c r="AI40" s="50"/>
      <c r="AJ40" s="6" t="str">
        <f t="shared" si="8"/>
        <v/>
      </c>
      <c r="AK40" s="5">
        <f t="shared" si="9"/>
        <v>8</v>
      </c>
      <c r="AL40" s="6">
        <f t="shared" si="6"/>
        <v>1</v>
      </c>
      <c r="AM40" s="7">
        <f t="shared" si="7"/>
        <v>8</v>
      </c>
      <c r="AN40" s="297" t="s">
        <v>229</v>
      </c>
      <c r="AO40" s="300" t="s">
        <v>237</v>
      </c>
    </row>
    <row r="41" spans="1:41" ht="15.75" customHeight="1" thickBot="1" x14ac:dyDescent="0.3">
      <c r="A41" s="238" t="s">
        <v>162</v>
      </c>
      <c r="B41" s="239" t="s">
        <v>5</v>
      </c>
      <c r="C41" s="251" t="s">
        <v>150</v>
      </c>
      <c r="D41" s="6"/>
      <c r="E41" s="5"/>
      <c r="F41" s="44"/>
      <c r="G41" s="46"/>
      <c r="H41" s="188"/>
      <c r="I41" s="5"/>
      <c r="J41" s="44"/>
      <c r="K41" s="50"/>
      <c r="L41" s="5"/>
      <c r="M41" s="5"/>
      <c r="N41" s="44"/>
      <c r="O41" s="46"/>
      <c r="P41" s="188"/>
      <c r="Q41" s="5">
        <v>8</v>
      </c>
      <c r="R41" s="44">
        <v>1</v>
      </c>
      <c r="S41" s="50" t="s">
        <v>52</v>
      </c>
      <c r="T41" s="5"/>
      <c r="U41" s="5"/>
      <c r="V41" s="43"/>
      <c r="W41" s="51"/>
      <c r="X41" s="188"/>
      <c r="Y41" s="5"/>
      <c r="Z41" s="44"/>
      <c r="AA41" s="50"/>
      <c r="AB41" s="6"/>
      <c r="AC41" s="5"/>
      <c r="AD41" s="43"/>
      <c r="AE41" s="51"/>
      <c r="AF41" s="188"/>
      <c r="AG41" s="5"/>
      <c r="AH41" s="44"/>
      <c r="AI41" s="50"/>
      <c r="AJ41" s="6" t="str">
        <f t="shared" ref="AJ41" si="10">IF((D41+H41+L41+P41+T41+X41+AB41+AF41)=0,"",(D41+H41+L41+P41+T41+X41+AB41+AF41))</f>
        <v/>
      </c>
      <c r="AK41" s="5">
        <f t="shared" ref="AK41" si="11">IF((E41+I41+M41+Q41+U41+Y41+AC41+AG41)=0,"",(E41+I41+M41+Q41+U41+Y41+AC41+AG41))</f>
        <v>8</v>
      </c>
      <c r="AL41" s="6">
        <f t="shared" si="6"/>
        <v>1</v>
      </c>
      <c r="AM41" s="7">
        <f t="shared" si="7"/>
        <v>8</v>
      </c>
      <c r="AN41" s="297" t="s">
        <v>229</v>
      </c>
      <c r="AO41" s="300" t="s">
        <v>237</v>
      </c>
    </row>
    <row r="42" spans="1:41" s="4" customFormat="1" ht="15.75" customHeight="1" thickBot="1" x14ac:dyDescent="0.3">
      <c r="A42" s="252"/>
      <c r="B42" s="373" t="s">
        <v>122</v>
      </c>
      <c r="C42" s="374"/>
      <c r="D42" s="133">
        <f>IF(SUM(D27:D41)=0,"",SUM(D27:D41))</f>
        <v>32</v>
      </c>
      <c r="E42" s="133">
        <f>IF(SUM(E27:E41)=0,"",SUM(E27:E41))</f>
        <v>16</v>
      </c>
      <c r="F42" s="134">
        <f>IF(SUM(F27:F41)=0,"",SUM(F27:F41))</f>
        <v>11</v>
      </c>
      <c r="G42" s="136"/>
      <c r="H42" s="132">
        <f>IF(SUM(H27:H41)=0,"",SUM(H27:H41))</f>
        <v>16</v>
      </c>
      <c r="I42" s="133">
        <f>IF(SUM(I27:I41)=0,"",SUM(I27:I41))</f>
        <v>12</v>
      </c>
      <c r="J42" s="133">
        <f>IF(SUM(J27:J41)=0,"",SUM(J27:J41))</f>
        <v>7</v>
      </c>
      <c r="K42" s="136"/>
      <c r="L42" s="133">
        <f>IF(SUM(L27:L41)=0,"",SUM(L27:L41))</f>
        <v>24</v>
      </c>
      <c r="M42" s="133">
        <f>IF(SUM(M27:M41)=0,"",SUM(M27:M41))</f>
        <v>8</v>
      </c>
      <c r="N42" s="133">
        <f>IF(SUM(N27:N41)=0,"",SUM(N27:N41))</f>
        <v>8</v>
      </c>
      <c r="O42" s="136"/>
      <c r="P42" s="132">
        <f>IF(SUM(P27:P41)=0,"",SUM(P27:P41))</f>
        <v>18</v>
      </c>
      <c r="Q42" s="133">
        <f>IF(SUM(Q27:Q41)=0,"",SUM(Q27:Q41))</f>
        <v>14</v>
      </c>
      <c r="R42" s="137">
        <f>IF(SUM(R27:R41)=0,"",SUM(R27:R41))</f>
        <v>8</v>
      </c>
      <c r="S42" s="138"/>
      <c r="T42" s="133" t="str">
        <f>IF(SUM(T27:T41)=0,"",SUM(T27:T41))</f>
        <v/>
      </c>
      <c r="U42" s="133" t="str">
        <f>IF(SUM(U27:U41)=0,"",SUM(U27:U41))</f>
        <v/>
      </c>
      <c r="V42" s="133" t="str">
        <f>IF(SUM(V27:V41)=0,"",SUM(V27:V41))</f>
        <v/>
      </c>
      <c r="W42" s="136"/>
      <c r="X42" s="132" t="str">
        <f>IF(SUM(X27:X41)=0,"",SUM(X27:X41))</f>
        <v/>
      </c>
      <c r="Y42" s="133" t="str">
        <f>IF(SUM(Y27:Y41)=0,"",SUM(Y27:Y41))</f>
        <v/>
      </c>
      <c r="Z42" s="137" t="str">
        <f>IF(SUM(Z27:Z41)=0,"",SUM(Z27:Z41))</f>
        <v/>
      </c>
      <c r="AA42" s="138"/>
      <c r="AB42" s="193" t="str">
        <f>IF(SUM(AB27:AB41)=0,"",SUM(AB27:AB41))</f>
        <v/>
      </c>
      <c r="AC42" s="194" t="str">
        <f>IF(SUM(AC27:AC41)=0,"",SUM(AC27:AC41))</f>
        <v/>
      </c>
      <c r="AD42" s="133" t="str">
        <f>IF(SUM(AD27:AD41)=0,"",SUM(AD27:AD41))</f>
        <v/>
      </c>
      <c r="AE42" s="71"/>
      <c r="AF42" s="193" t="str">
        <f>IF(SUM(AF27:AF41)=0,"",SUM(AF27:AF41))</f>
        <v/>
      </c>
      <c r="AG42" s="194" t="str">
        <f>IF(SUM(AG27:AG41)=0,"",SUM(AG27:AG41))</f>
        <v/>
      </c>
      <c r="AH42" s="133" t="str">
        <f>IF(SUM(AH27:AH41)=0,"",SUM(AH27:AH41))</f>
        <v/>
      </c>
      <c r="AI42" s="136"/>
      <c r="AJ42" s="135">
        <f t="shared" ref="AJ42" si="12">IF(SUM(AJ27:AJ41)=0,"",SUM(AJ27:AJ41))</f>
        <v>90</v>
      </c>
      <c r="AK42" s="133">
        <f t="shared" ref="AK42" si="13">IF(SUM(AK27:AK41)=0,"",SUM(AK27:AK41))</f>
        <v>50</v>
      </c>
      <c r="AL42" s="133">
        <f>IF(SUM(AL27:AL41)=0,"",SUM(AL27:AL41))</f>
        <v>34</v>
      </c>
      <c r="AM42" s="139">
        <f>IF(SUM(AM27:AM41)=0,"",SUM(AM27:AM41))</f>
        <v>140</v>
      </c>
      <c r="AN42" s="295"/>
      <c r="AO42" s="295"/>
    </row>
    <row r="43" spans="1:41" s="4" customFormat="1" ht="15.75" customHeight="1" thickTop="1" thickBot="1" x14ac:dyDescent="0.3">
      <c r="A43" s="237">
        <v>3</v>
      </c>
      <c r="B43" s="387" t="s">
        <v>133</v>
      </c>
      <c r="C43" s="387"/>
      <c r="D43" s="129"/>
      <c r="E43" s="129"/>
      <c r="F43" s="129"/>
      <c r="G43" s="130"/>
      <c r="H43" s="129"/>
      <c r="I43" s="129"/>
      <c r="J43" s="129"/>
      <c r="K43" s="130"/>
      <c r="L43" s="129"/>
      <c r="M43" s="129"/>
      <c r="N43" s="129"/>
      <c r="O43" s="130"/>
      <c r="P43" s="129"/>
      <c r="Q43" s="129"/>
      <c r="R43" s="129"/>
      <c r="S43" s="130"/>
      <c r="T43" s="129"/>
      <c r="U43" s="129"/>
      <c r="V43" s="129"/>
      <c r="W43" s="130"/>
      <c r="X43" s="129"/>
      <c r="Y43" s="129"/>
      <c r="Z43" s="129"/>
      <c r="AA43" s="130"/>
      <c r="AB43" s="129"/>
      <c r="AC43" s="129"/>
      <c r="AD43" s="129"/>
      <c r="AE43" s="130"/>
      <c r="AF43" s="129"/>
      <c r="AG43" s="129"/>
      <c r="AH43" s="129"/>
      <c r="AI43" s="130"/>
      <c r="AJ43" s="129"/>
      <c r="AK43" s="129"/>
      <c r="AL43" s="129"/>
      <c r="AM43" s="131"/>
      <c r="AN43" s="295"/>
      <c r="AO43" s="295"/>
    </row>
    <row r="44" spans="1:41" s="38" customFormat="1" ht="15.75" customHeight="1" x14ac:dyDescent="0.25">
      <c r="A44" s="238" t="s">
        <v>180</v>
      </c>
      <c r="B44" s="239" t="s">
        <v>5</v>
      </c>
      <c r="C44" s="254" t="s">
        <v>94</v>
      </c>
      <c r="D44" s="211"/>
      <c r="E44" s="151">
        <v>8</v>
      </c>
      <c r="F44" s="177">
        <v>2</v>
      </c>
      <c r="G44" s="140" t="s">
        <v>52</v>
      </c>
      <c r="H44" s="191"/>
      <c r="I44" s="151"/>
      <c r="J44" s="141"/>
      <c r="K44" s="152"/>
      <c r="L44" s="151"/>
      <c r="M44" s="151"/>
      <c r="N44" s="141"/>
      <c r="O44" s="140"/>
      <c r="P44" s="195"/>
      <c r="Q44" s="122"/>
      <c r="R44" s="123"/>
      <c r="S44" s="126"/>
      <c r="T44" s="151"/>
      <c r="U44" s="122"/>
      <c r="V44" s="123"/>
      <c r="W44" s="126"/>
      <c r="X44" s="195"/>
      <c r="Y44" s="122"/>
      <c r="Z44" s="123"/>
      <c r="AA44" s="126"/>
      <c r="AB44" s="197"/>
      <c r="AC44" s="122"/>
      <c r="AD44" s="123"/>
      <c r="AE44" s="126"/>
      <c r="AF44" s="195"/>
      <c r="AG44" s="122"/>
      <c r="AH44" s="123"/>
      <c r="AI44" s="126"/>
      <c r="AJ44" s="6" t="str">
        <f t="shared" ref="AJ44" si="14">IF((D44+H44+L44+P44+T44+X44+AB44+AF44)=0,"",(D44+H44+L44+P44+T44+X44+AB44+AF44))</f>
        <v/>
      </c>
      <c r="AK44" s="5">
        <f t="shared" ref="AK44" si="15">IF((E44+I44+M44+Q44+U44+Y44+AC44+AG44)=0,"",(E44+I44+M44+Q44+U44+Y44+AC44+AG44))</f>
        <v>8</v>
      </c>
      <c r="AL44" s="6">
        <f t="shared" ref="AL44:AL56" si="16">IF(F44+J44+N44+R44+AD44+AH44=0,"",F44+J44+N44+R44+AD44+AH44)</f>
        <v>2</v>
      </c>
      <c r="AM44" s="7">
        <f t="shared" ref="AM44:AM67" si="17">IF(D44+E44+H44+I44+L44+M44+P44+Q44+T44+U44+X44+Y44+AB44+AC44+AF44+AG44=0,"",D44+E44+H44+I44+L44+M44+P44+Q44+T44+U44+X44+Y44+AB44+AC44+AF44+AG44)</f>
        <v>8</v>
      </c>
      <c r="AN44" s="298" t="s">
        <v>218</v>
      </c>
      <c r="AO44" s="300" t="s">
        <v>238</v>
      </c>
    </row>
    <row r="45" spans="1:41" s="38" customFormat="1" ht="15.75" customHeight="1" x14ac:dyDescent="0.25">
      <c r="A45" s="243" t="s">
        <v>181</v>
      </c>
      <c r="B45" s="239" t="s">
        <v>5</v>
      </c>
      <c r="C45" s="254" t="s">
        <v>95</v>
      </c>
      <c r="D45" s="212">
        <v>4</v>
      </c>
      <c r="E45" s="153">
        <v>8</v>
      </c>
      <c r="F45" s="142">
        <v>3</v>
      </c>
      <c r="G45" s="147" t="s">
        <v>51</v>
      </c>
      <c r="H45" s="192"/>
      <c r="I45" s="153"/>
      <c r="J45" s="142"/>
      <c r="K45" s="154"/>
      <c r="L45" s="153"/>
      <c r="M45" s="153"/>
      <c r="N45" s="142"/>
      <c r="O45" s="147"/>
      <c r="P45" s="196"/>
      <c r="Q45" s="124"/>
      <c r="R45" s="125"/>
      <c r="S45" s="127"/>
      <c r="T45" s="153"/>
      <c r="U45" s="124"/>
      <c r="V45" s="125"/>
      <c r="W45" s="127"/>
      <c r="X45" s="196"/>
      <c r="Y45" s="124"/>
      <c r="Z45" s="125"/>
      <c r="AA45" s="127"/>
      <c r="AB45" s="198"/>
      <c r="AC45" s="124"/>
      <c r="AD45" s="125"/>
      <c r="AE45" s="127"/>
      <c r="AF45" s="196"/>
      <c r="AG45" s="124"/>
      <c r="AH45" s="125"/>
      <c r="AI45" s="127"/>
      <c r="AJ45" s="6">
        <f t="shared" ref="AJ45:AJ67" si="18">IF((D45+H45+L45+P45+T45+X45+AB45+AF45)=0,"",(D45+H45+L45+P45+T45+X45+AB45+AF45))</f>
        <v>4</v>
      </c>
      <c r="AK45" s="5">
        <f t="shared" ref="AK45:AK67" si="19">IF((E45+I45+M45+Q45+U45+Y45+AC45+AG45)=0,"",(E45+I45+M45+Q45+U45+Y45+AC45+AG45))</f>
        <v>8</v>
      </c>
      <c r="AL45" s="6">
        <f t="shared" si="16"/>
        <v>3</v>
      </c>
      <c r="AM45" s="7">
        <f t="shared" si="17"/>
        <v>12</v>
      </c>
      <c r="AN45" s="293" t="s">
        <v>226</v>
      </c>
      <c r="AO45" s="301" t="s">
        <v>239</v>
      </c>
    </row>
    <row r="46" spans="1:41" s="38" customFormat="1" ht="15.75" customHeight="1" x14ac:dyDescent="0.25">
      <c r="A46" s="238" t="s">
        <v>163</v>
      </c>
      <c r="B46" s="239" t="s">
        <v>5</v>
      </c>
      <c r="C46" s="254" t="s">
        <v>96</v>
      </c>
      <c r="D46" s="212"/>
      <c r="E46" s="153">
        <v>8</v>
      </c>
      <c r="F46" s="159">
        <v>2</v>
      </c>
      <c r="G46" s="147" t="s">
        <v>52</v>
      </c>
      <c r="H46" s="192"/>
      <c r="I46" s="153"/>
      <c r="J46" s="142"/>
      <c r="K46" s="154"/>
      <c r="L46" s="153"/>
      <c r="M46" s="153"/>
      <c r="N46" s="142"/>
      <c r="O46" s="147"/>
      <c r="P46" s="196"/>
      <c r="Q46" s="124"/>
      <c r="R46" s="125"/>
      <c r="S46" s="127"/>
      <c r="T46" s="153"/>
      <c r="U46" s="124"/>
      <c r="V46" s="125"/>
      <c r="W46" s="127"/>
      <c r="X46" s="196"/>
      <c r="Y46" s="124"/>
      <c r="Z46" s="125"/>
      <c r="AA46" s="127"/>
      <c r="AB46" s="198"/>
      <c r="AC46" s="124"/>
      <c r="AD46" s="125"/>
      <c r="AE46" s="127"/>
      <c r="AF46" s="196"/>
      <c r="AG46" s="124"/>
      <c r="AH46" s="125"/>
      <c r="AI46" s="127"/>
      <c r="AJ46" s="6" t="str">
        <f t="shared" si="18"/>
        <v/>
      </c>
      <c r="AK46" s="5">
        <f t="shared" si="19"/>
        <v>8</v>
      </c>
      <c r="AL46" s="6">
        <f t="shared" si="16"/>
        <v>2</v>
      </c>
      <c r="AM46" s="7">
        <f t="shared" si="17"/>
        <v>8</v>
      </c>
      <c r="AN46" s="293" t="s">
        <v>226</v>
      </c>
      <c r="AO46" s="301" t="s">
        <v>236</v>
      </c>
    </row>
    <row r="47" spans="1:41" s="38" customFormat="1" ht="15.75" customHeight="1" x14ac:dyDescent="0.25">
      <c r="A47" s="241" t="s">
        <v>163</v>
      </c>
      <c r="B47" s="239" t="s">
        <v>5</v>
      </c>
      <c r="C47" s="254" t="s">
        <v>119</v>
      </c>
      <c r="D47" s="212"/>
      <c r="E47" s="153"/>
      <c r="F47" s="142"/>
      <c r="G47" s="147"/>
      <c r="H47" s="192"/>
      <c r="I47" s="153">
        <v>8</v>
      </c>
      <c r="J47" s="159">
        <v>2</v>
      </c>
      <c r="K47" s="232" t="s">
        <v>52</v>
      </c>
      <c r="L47" s="153"/>
      <c r="M47" s="153"/>
      <c r="N47" s="142"/>
      <c r="O47" s="147"/>
      <c r="P47" s="196"/>
      <c r="Q47" s="124"/>
      <c r="R47" s="125"/>
      <c r="S47" s="127"/>
      <c r="T47" s="153"/>
      <c r="U47" s="124"/>
      <c r="V47" s="125"/>
      <c r="W47" s="127"/>
      <c r="X47" s="196"/>
      <c r="Y47" s="124"/>
      <c r="Z47" s="125"/>
      <c r="AA47" s="127"/>
      <c r="AB47" s="198"/>
      <c r="AC47" s="124"/>
      <c r="AD47" s="125"/>
      <c r="AE47" s="127"/>
      <c r="AF47" s="196"/>
      <c r="AG47" s="124"/>
      <c r="AH47" s="125"/>
      <c r="AI47" s="127"/>
      <c r="AJ47" s="6" t="str">
        <f t="shared" si="18"/>
        <v/>
      </c>
      <c r="AK47" s="5">
        <f t="shared" si="19"/>
        <v>8</v>
      </c>
      <c r="AL47" s="6">
        <f t="shared" si="16"/>
        <v>2</v>
      </c>
      <c r="AM47" s="7">
        <f t="shared" si="17"/>
        <v>8</v>
      </c>
      <c r="AN47" s="292" t="s">
        <v>222</v>
      </c>
      <c r="AO47" s="301" t="s">
        <v>242</v>
      </c>
    </row>
    <row r="48" spans="1:41" s="38" customFormat="1" ht="15.75" customHeight="1" x14ac:dyDescent="0.25">
      <c r="A48" s="238" t="s">
        <v>164</v>
      </c>
      <c r="B48" s="239" t="s">
        <v>5</v>
      </c>
      <c r="C48" s="254" t="s">
        <v>50</v>
      </c>
      <c r="D48" s="212"/>
      <c r="E48" s="153"/>
      <c r="F48" s="142"/>
      <c r="G48" s="147"/>
      <c r="H48" s="192">
        <v>4</v>
      </c>
      <c r="I48" s="153">
        <v>8</v>
      </c>
      <c r="J48" s="159">
        <v>3</v>
      </c>
      <c r="K48" s="232" t="s">
        <v>51</v>
      </c>
      <c r="L48" s="153"/>
      <c r="M48" s="153"/>
      <c r="N48" s="142"/>
      <c r="O48" s="147"/>
      <c r="P48" s="196"/>
      <c r="Q48" s="124"/>
      <c r="R48" s="125"/>
      <c r="S48" s="127"/>
      <c r="T48" s="153"/>
      <c r="U48" s="124"/>
      <c r="V48" s="125"/>
      <c r="W48" s="127"/>
      <c r="X48" s="196"/>
      <c r="Y48" s="124"/>
      <c r="Z48" s="125"/>
      <c r="AA48" s="127"/>
      <c r="AB48" s="198"/>
      <c r="AC48" s="124"/>
      <c r="AD48" s="125"/>
      <c r="AE48" s="127"/>
      <c r="AF48" s="196"/>
      <c r="AG48" s="124"/>
      <c r="AH48" s="125"/>
      <c r="AI48" s="127"/>
      <c r="AJ48" s="6">
        <f t="shared" si="18"/>
        <v>4</v>
      </c>
      <c r="AK48" s="5">
        <f t="shared" si="19"/>
        <v>8</v>
      </c>
      <c r="AL48" s="6">
        <f t="shared" si="16"/>
        <v>3</v>
      </c>
      <c r="AM48" s="7">
        <f t="shared" si="17"/>
        <v>12</v>
      </c>
      <c r="AN48" s="298" t="s">
        <v>218</v>
      </c>
      <c r="AO48" s="292" t="s">
        <v>243</v>
      </c>
    </row>
    <row r="49" spans="1:41" s="38" customFormat="1" ht="15.75" customHeight="1" x14ac:dyDescent="0.25">
      <c r="A49" s="241" t="s">
        <v>182</v>
      </c>
      <c r="B49" s="239" t="s">
        <v>5</v>
      </c>
      <c r="C49" s="254" t="s">
        <v>120</v>
      </c>
      <c r="D49" s="212">
        <v>4</v>
      </c>
      <c r="E49" s="153">
        <v>4</v>
      </c>
      <c r="F49" s="142">
        <v>2</v>
      </c>
      <c r="G49" s="147" t="s">
        <v>52</v>
      </c>
      <c r="H49" s="192"/>
      <c r="I49" s="153"/>
      <c r="J49" s="159"/>
      <c r="K49" s="232"/>
      <c r="L49" s="153"/>
      <c r="M49" s="153"/>
      <c r="N49" s="142"/>
      <c r="O49" s="147"/>
      <c r="P49" s="196"/>
      <c r="Q49" s="124"/>
      <c r="R49" s="125"/>
      <c r="S49" s="127"/>
      <c r="T49" s="153"/>
      <c r="U49" s="124"/>
      <c r="V49" s="125"/>
      <c r="W49" s="127"/>
      <c r="X49" s="196"/>
      <c r="Y49" s="124"/>
      <c r="Z49" s="125"/>
      <c r="AA49" s="127"/>
      <c r="AB49" s="198"/>
      <c r="AC49" s="124"/>
      <c r="AD49" s="125"/>
      <c r="AE49" s="127"/>
      <c r="AF49" s="196"/>
      <c r="AG49" s="124"/>
      <c r="AH49" s="125"/>
      <c r="AI49" s="127"/>
      <c r="AJ49" s="6">
        <f t="shared" si="18"/>
        <v>4</v>
      </c>
      <c r="AK49" s="5">
        <f t="shared" si="19"/>
        <v>4</v>
      </c>
      <c r="AL49" s="6">
        <f t="shared" si="16"/>
        <v>2</v>
      </c>
      <c r="AM49" s="7">
        <f t="shared" si="17"/>
        <v>8</v>
      </c>
      <c r="AN49" s="293" t="s">
        <v>226</v>
      </c>
      <c r="AO49" s="301" t="s">
        <v>244</v>
      </c>
    </row>
    <row r="50" spans="1:41" s="38" customFormat="1" ht="15.75" customHeight="1" x14ac:dyDescent="0.25">
      <c r="A50" s="241" t="s">
        <v>183</v>
      </c>
      <c r="B50" s="239" t="s">
        <v>5</v>
      </c>
      <c r="C50" s="254" t="s">
        <v>97</v>
      </c>
      <c r="D50" s="212"/>
      <c r="E50" s="153"/>
      <c r="F50" s="142"/>
      <c r="G50" s="147"/>
      <c r="H50" s="192"/>
      <c r="I50" s="153"/>
      <c r="J50" s="159"/>
      <c r="K50" s="232"/>
      <c r="L50" s="192">
        <v>4</v>
      </c>
      <c r="M50" s="153">
        <v>8</v>
      </c>
      <c r="N50" s="159">
        <v>3</v>
      </c>
      <c r="O50" s="231" t="s">
        <v>5</v>
      </c>
      <c r="P50" s="196"/>
      <c r="Q50" s="124"/>
      <c r="R50" s="125"/>
      <c r="S50" s="127"/>
      <c r="T50" s="153"/>
      <c r="U50" s="124"/>
      <c r="V50" s="125"/>
      <c r="W50" s="127"/>
      <c r="X50" s="196"/>
      <c r="Y50" s="124"/>
      <c r="Z50" s="125"/>
      <c r="AA50" s="127"/>
      <c r="AB50" s="198"/>
      <c r="AC50" s="124"/>
      <c r="AD50" s="125"/>
      <c r="AE50" s="127"/>
      <c r="AF50" s="196"/>
      <c r="AG50" s="124"/>
      <c r="AH50" s="125"/>
      <c r="AI50" s="127"/>
      <c r="AJ50" s="6">
        <f t="shared" si="18"/>
        <v>4</v>
      </c>
      <c r="AK50" s="5">
        <f t="shared" si="19"/>
        <v>8</v>
      </c>
      <c r="AL50" s="6">
        <f t="shared" si="16"/>
        <v>3</v>
      </c>
      <c r="AM50" s="7">
        <f t="shared" si="17"/>
        <v>12</v>
      </c>
      <c r="AN50" s="292" t="s">
        <v>222</v>
      </c>
      <c r="AO50" s="293" t="s">
        <v>245</v>
      </c>
    </row>
    <row r="51" spans="1:41" s="38" customFormat="1" ht="15.75" customHeight="1" x14ac:dyDescent="0.25">
      <c r="A51" s="241" t="s">
        <v>184</v>
      </c>
      <c r="B51" s="239" t="s">
        <v>5</v>
      </c>
      <c r="C51" s="240" t="s">
        <v>98</v>
      </c>
      <c r="D51" s="212"/>
      <c r="E51" s="153"/>
      <c r="F51" s="142"/>
      <c r="G51" s="147"/>
      <c r="H51" s="192"/>
      <c r="I51" s="153"/>
      <c r="J51" s="159"/>
      <c r="K51" s="232"/>
      <c r="L51" s="192">
        <v>4</v>
      </c>
      <c r="M51" s="153">
        <v>8</v>
      </c>
      <c r="N51" s="159">
        <v>3</v>
      </c>
      <c r="O51" s="231" t="s">
        <v>51</v>
      </c>
      <c r="P51" s="196"/>
      <c r="Q51" s="124"/>
      <c r="R51" s="125"/>
      <c r="S51" s="127"/>
      <c r="T51" s="153"/>
      <c r="U51" s="124"/>
      <c r="V51" s="125"/>
      <c r="W51" s="127"/>
      <c r="X51" s="196"/>
      <c r="Y51" s="124"/>
      <c r="Z51" s="125"/>
      <c r="AA51" s="127"/>
      <c r="AB51" s="198"/>
      <c r="AC51" s="124"/>
      <c r="AD51" s="125"/>
      <c r="AE51" s="127"/>
      <c r="AF51" s="196"/>
      <c r="AG51" s="124"/>
      <c r="AH51" s="125"/>
      <c r="AI51" s="127"/>
      <c r="AJ51" s="6">
        <f t="shared" si="18"/>
        <v>4</v>
      </c>
      <c r="AK51" s="5">
        <f t="shared" si="19"/>
        <v>8</v>
      </c>
      <c r="AL51" s="6">
        <f t="shared" si="16"/>
        <v>3</v>
      </c>
      <c r="AM51" s="7">
        <f t="shared" si="17"/>
        <v>12</v>
      </c>
      <c r="AN51" s="292" t="s">
        <v>222</v>
      </c>
      <c r="AO51" s="301" t="s">
        <v>246</v>
      </c>
    </row>
    <row r="52" spans="1:41" s="38" customFormat="1" ht="15.75" customHeight="1" x14ac:dyDescent="0.25">
      <c r="A52" s="238" t="s">
        <v>165</v>
      </c>
      <c r="B52" s="239" t="s">
        <v>5</v>
      </c>
      <c r="C52" s="240" t="s">
        <v>56</v>
      </c>
      <c r="D52" s="212"/>
      <c r="E52" s="118"/>
      <c r="F52" s="119"/>
      <c r="G52" s="120"/>
      <c r="H52" s="192">
        <v>4</v>
      </c>
      <c r="I52" s="153">
        <v>4</v>
      </c>
      <c r="J52" s="156">
        <v>2</v>
      </c>
      <c r="K52" s="225" t="s">
        <v>51</v>
      </c>
      <c r="L52" s="153"/>
      <c r="M52" s="153"/>
      <c r="N52" s="156"/>
      <c r="O52" s="120"/>
      <c r="P52" s="196"/>
      <c r="Q52" s="124"/>
      <c r="R52" s="119"/>
      <c r="S52" s="121"/>
      <c r="T52" s="153"/>
      <c r="U52" s="124"/>
      <c r="V52" s="119"/>
      <c r="W52" s="121"/>
      <c r="X52" s="196"/>
      <c r="Y52" s="124"/>
      <c r="Z52" s="119"/>
      <c r="AA52" s="121"/>
      <c r="AB52" s="198"/>
      <c r="AC52" s="124"/>
      <c r="AD52" s="119"/>
      <c r="AE52" s="121"/>
      <c r="AF52" s="196"/>
      <c r="AG52" s="124"/>
      <c r="AH52" s="119"/>
      <c r="AI52" s="121"/>
      <c r="AJ52" s="6">
        <f t="shared" si="18"/>
        <v>4</v>
      </c>
      <c r="AK52" s="5">
        <f t="shared" si="19"/>
        <v>4</v>
      </c>
      <c r="AL52" s="6">
        <f t="shared" si="16"/>
        <v>2</v>
      </c>
      <c r="AM52" s="7">
        <f t="shared" si="17"/>
        <v>8</v>
      </c>
      <c r="AN52" s="292" t="s">
        <v>222</v>
      </c>
      <c r="AO52" s="301" t="s">
        <v>247</v>
      </c>
    </row>
    <row r="53" spans="1:41" s="38" customFormat="1" ht="15.75" customHeight="1" x14ac:dyDescent="0.25">
      <c r="A53" s="241" t="s">
        <v>185</v>
      </c>
      <c r="B53" s="239" t="s">
        <v>5</v>
      </c>
      <c r="C53" s="240" t="s">
        <v>57</v>
      </c>
      <c r="D53" s="212"/>
      <c r="E53" s="118"/>
      <c r="F53" s="66"/>
      <c r="G53" s="67"/>
      <c r="H53" s="192"/>
      <c r="I53" s="153"/>
      <c r="J53" s="66"/>
      <c r="K53" s="68"/>
      <c r="L53" s="153"/>
      <c r="M53" s="153"/>
      <c r="N53" s="66"/>
      <c r="O53" s="67"/>
      <c r="P53" s="192">
        <v>8</v>
      </c>
      <c r="Q53" s="153">
        <v>4</v>
      </c>
      <c r="R53" s="66">
        <v>4</v>
      </c>
      <c r="S53" s="68" t="s">
        <v>5</v>
      </c>
      <c r="T53" s="153"/>
      <c r="U53" s="124"/>
      <c r="V53" s="66"/>
      <c r="W53" s="68"/>
      <c r="X53" s="196"/>
      <c r="Y53" s="124"/>
      <c r="Z53" s="66"/>
      <c r="AA53" s="68"/>
      <c r="AB53" s="198"/>
      <c r="AC53" s="124"/>
      <c r="AD53" s="66"/>
      <c r="AE53" s="68"/>
      <c r="AF53" s="196"/>
      <c r="AG53" s="124"/>
      <c r="AH53" s="66"/>
      <c r="AI53" s="68"/>
      <c r="AJ53" s="6">
        <f t="shared" si="18"/>
        <v>8</v>
      </c>
      <c r="AK53" s="5">
        <f t="shared" si="19"/>
        <v>4</v>
      </c>
      <c r="AL53" s="6">
        <f t="shared" si="16"/>
        <v>4</v>
      </c>
      <c r="AM53" s="7">
        <f t="shared" si="17"/>
        <v>12</v>
      </c>
      <c r="AN53" s="293" t="s">
        <v>226</v>
      </c>
      <c r="AO53" s="292" t="s">
        <v>227</v>
      </c>
    </row>
    <row r="54" spans="1:41" s="38" customFormat="1" ht="15.75" customHeight="1" x14ac:dyDescent="0.25">
      <c r="A54" s="241" t="s">
        <v>186</v>
      </c>
      <c r="B54" s="239" t="s">
        <v>5</v>
      </c>
      <c r="C54" s="240" t="s">
        <v>99</v>
      </c>
      <c r="D54" s="212"/>
      <c r="E54" s="118"/>
      <c r="F54" s="66"/>
      <c r="G54" s="67"/>
      <c r="H54" s="192"/>
      <c r="I54" s="153"/>
      <c r="J54" s="66"/>
      <c r="K54" s="68"/>
      <c r="L54" s="153"/>
      <c r="M54" s="153"/>
      <c r="N54" s="66"/>
      <c r="O54" s="67"/>
      <c r="P54" s="192">
        <v>8</v>
      </c>
      <c r="Q54" s="153">
        <v>8</v>
      </c>
      <c r="R54" s="229">
        <v>5</v>
      </c>
      <c r="S54" s="230" t="s">
        <v>5</v>
      </c>
      <c r="T54" s="153"/>
      <c r="U54" s="124"/>
      <c r="V54" s="66"/>
      <c r="W54" s="68"/>
      <c r="X54" s="196"/>
      <c r="Y54" s="124"/>
      <c r="Z54" s="66"/>
      <c r="AA54" s="68"/>
      <c r="AB54" s="198"/>
      <c r="AC54" s="124"/>
      <c r="AD54" s="66"/>
      <c r="AE54" s="68"/>
      <c r="AF54" s="196"/>
      <c r="AG54" s="124"/>
      <c r="AH54" s="66"/>
      <c r="AI54" s="68"/>
      <c r="AJ54" s="6">
        <f t="shared" si="18"/>
        <v>8</v>
      </c>
      <c r="AK54" s="5">
        <f t="shared" si="19"/>
        <v>8</v>
      </c>
      <c r="AL54" s="6">
        <f t="shared" si="16"/>
        <v>5</v>
      </c>
      <c r="AM54" s="7">
        <f t="shared" si="17"/>
        <v>16</v>
      </c>
      <c r="AN54" s="292" t="s">
        <v>222</v>
      </c>
      <c r="AO54" s="301" t="s">
        <v>246</v>
      </c>
    </row>
    <row r="55" spans="1:41" s="38" customFormat="1" ht="15.75" customHeight="1" x14ac:dyDescent="0.25">
      <c r="A55" s="241" t="s">
        <v>187</v>
      </c>
      <c r="B55" s="239" t="s">
        <v>5</v>
      </c>
      <c r="C55" s="240" t="s">
        <v>100</v>
      </c>
      <c r="D55" s="212"/>
      <c r="E55" s="118"/>
      <c r="F55" s="119"/>
      <c r="G55" s="120"/>
      <c r="H55" s="192"/>
      <c r="I55" s="153"/>
      <c r="J55" s="119"/>
      <c r="K55" s="121"/>
      <c r="L55" s="153"/>
      <c r="M55" s="153"/>
      <c r="N55" s="119"/>
      <c r="O55" s="120"/>
      <c r="P55" s="192">
        <v>8</v>
      </c>
      <c r="Q55" s="153">
        <v>8</v>
      </c>
      <c r="R55" s="156">
        <v>5</v>
      </c>
      <c r="S55" s="225" t="s">
        <v>5</v>
      </c>
      <c r="T55" s="153"/>
      <c r="U55" s="124"/>
      <c r="V55" s="119"/>
      <c r="W55" s="121"/>
      <c r="X55" s="196"/>
      <c r="Y55" s="124"/>
      <c r="Z55" s="119"/>
      <c r="AA55" s="121"/>
      <c r="AB55" s="198"/>
      <c r="AC55" s="124"/>
      <c r="AD55" s="119"/>
      <c r="AE55" s="121"/>
      <c r="AF55" s="196"/>
      <c r="AG55" s="124"/>
      <c r="AH55" s="119"/>
      <c r="AI55" s="121"/>
      <c r="AJ55" s="6">
        <f t="shared" si="18"/>
        <v>8</v>
      </c>
      <c r="AK55" s="5">
        <f t="shared" si="19"/>
        <v>8</v>
      </c>
      <c r="AL55" s="6">
        <f t="shared" si="16"/>
        <v>5</v>
      </c>
      <c r="AM55" s="7">
        <f t="shared" si="17"/>
        <v>16</v>
      </c>
      <c r="AN55" s="292" t="s">
        <v>222</v>
      </c>
      <c r="AO55" s="301" t="s">
        <v>246</v>
      </c>
    </row>
    <row r="56" spans="1:41" s="226" customFormat="1" ht="15.75" customHeight="1" x14ac:dyDescent="0.25">
      <c r="A56" s="253" t="s">
        <v>110</v>
      </c>
      <c r="B56" s="239" t="s">
        <v>5</v>
      </c>
      <c r="C56" s="254" t="s">
        <v>101</v>
      </c>
      <c r="D56" s="212"/>
      <c r="E56" s="118"/>
      <c r="F56" s="156"/>
      <c r="G56" s="224"/>
      <c r="H56" s="212"/>
      <c r="I56" s="118"/>
      <c r="J56" s="156"/>
      <c r="K56" s="225"/>
      <c r="L56" s="212"/>
      <c r="M56" s="118"/>
      <c r="N56" s="156"/>
      <c r="O56" s="224"/>
      <c r="P56" s="192">
        <v>4</v>
      </c>
      <c r="Q56" s="153">
        <v>4</v>
      </c>
      <c r="R56" s="156">
        <v>2</v>
      </c>
      <c r="S56" s="225" t="s">
        <v>51</v>
      </c>
      <c r="T56" s="212"/>
      <c r="U56" s="118"/>
      <c r="V56" s="156"/>
      <c r="W56" s="225"/>
      <c r="X56" s="212"/>
      <c r="Y56" s="118"/>
      <c r="Z56" s="156"/>
      <c r="AA56" s="225"/>
      <c r="AB56" s="212"/>
      <c r="AC56" s="118"/>
      <c r="AD56" s="156"/>
      <c r="AE56" s="225"/>
      <c r="AF56" s="212"/>
      <c r="AG56" s="118"/>
      <c r="AH56" s="156"/>
      <c r="AI56" s="225"/>
      <c r="AJ56" s="6">
        <f t="shared" si="18"/>
        <v>4</v>
      </c>
      <c r="AK56" s="5">
        <f t="shared" si="19"/>
        <v>4</v>
      </c>
      <c r="AL56" s="6">
        <f t="shared" si="16"/>
        <v>2</v>
      </c>
      <c r="AM56" s="7">
        <f t="shared" si="17"/>
        <v>8</v>
      </c>
      <c r="AN56" s="293" t="s">
        <v>226</v>
      </c>
      <c r="AO56" s="293" t="s">
        <v>241</v>
      </c>
    </row>
    <row r="57" spans="1:41" s="38" customFormat="1" ht="15.75" customHeight="1" x14ac:dyDescent="0.25">
      <c r="A57" s="241" t="s">
        <v>188</v>
      </c>
      <c r="B57" s="239" t="s">
        <v>5</v>
      </c>
      <c r="C57" s="240" t="s">
        <v>58</v>
      </c>
      <c r="D57" s="212"/>
      <c r="E57" s="118"/>
      <c r="F57" s="119"/>
      <c r="G57" s="120"/>
      <c r="H57" s="192"/>
      <c r="I57" s="153"/>
      <c r="J57" s="119"/>
      <c r="K57" s="121"/>
      <c r="L57" s="153"/>
      <c r="M57" s="153"/>
      <c r="N57" s="119"/>
      <c r="O57" s="120"/>
      <c r="P57" s="196"/>
      <c r="Q57" s="124"/>
      <c r="R57" s="119"/>
      <c r="S57" s="121"/>
      <c r="T57" s="153">
        <v>8</v>
      </c>
      <c r="U57" s="153">
        <v>4</v>
      </c>
      <c r="V57" s="119">
        <v>4</v>
      </c>
      <c r="W57" s="121" t="s">
        <v>51</v>
      </c>
      <c r="X57" s="196"/>
      <c r="Y57" s="124"/>
      <c r="Z57" s="119"/>
      <c r="AA57" s="121"/>
      <c r="AB57" s="198"/>
      <c r="AC57" s="124"/>
      <c r="AD57" s="119"/>
      <c r="AE57" s="121"/>
      <c r="AF57" s="196"/>
      <c r="AG57" s="124"/>
      <c r="AH57" s="119"/>
      <c r="AI57" s="121"/>
      <c r="AJ57" s="6">
        <f t="shared" si="18"/>
        <v>8</v>
      </c>
      <c r="AK57" s="5">
        <f t="shared" si="19"/>
        <v>4</v>
      </c>
      <c r="AL57" s="6">
        <f t="shared" ref="AL57:AL67" si="20">IF(F57+J57+N57+R57+V57+Z57+AD57+AH57=0,"",F57+J57+N57+R57+V57+Z57+AD57+AH57)</f>
        <v>4</v>
      </c>
      <c r="AM57" s="7">
        <f t="shared" si="17"/>
        <v>12</v>
      </c>
      <c r="AN57" s="293" t="s">
        <v>226</v>
      </c>
      <c r="AO57" s="292" t="s">
        <v>227</v>
      </c>
    </row>
    <row r="58" spans="1:41" s="38" customFormat="1" ht="15.75" customHeight="1" x14ac:dyDescent="0.25">
      <c r="A58" s="253" t="s">
        <v>189</v>
      </c>
      <c r="B58" s="239" t="s">
        <v>5</v>
      </c>
      <c r="C58" s="240" t="s">
        <v>102</v>
      </c>
      <c r="D58" s="212"/>
      <c r="E58" s="118"/>
      <c r="F58" s="119"/>
      <c r="G58" s="120"/>
      <c r="H58" s="192"/>
      <c r="I58" s="153"/>
      <c r="J58" s="119"/>
      <c r="K58" s="121"/>
      <c r="L58" s="153"/>
      <c r="M58" s="153"/>
      <c r="N58" s="119"/>
      <c r="O58" s="120"/>
      <c r="P58" s="196"/>
      <c r="Q58" s="124"/>
      <c r="R58" s="119"/>
      <c r="S58" s="121"/>
      <c r="T58" s="153">
        <v>4</v>
      </c>
      <c r="U58" s="153">
        <v>4</v>
      </c>
      <c r="V58" s="119">
        <v>3</v>
      </c>
      <c r="W58" s="121" t="s">
        <v>51</v>
      </c>
      <c r="X58" s="196"/>
      <c r="Y58" s="124"/>
      <c r="Z58" s="119"/>
      <c r="AA58" s="121"/>
      <c r="AB58" s="198"/>
      <c r="AC58" s="124"/>
      <c r="AD58" s="119"/>
      <c r="AE58" s="121"/>
      <c r="AF58" s="196"/>
      <c r="AG58" s="124"/>
      <c r="AH58" s="119"/>
      <c r="AI58" s="121"/>
      <c r="AJ58" s="6">
        <f t="shared" si="18"/>
        <v>4</v>
      </c>
      <c r="AK58" s="5">
        <f t="shared" si="19"/>
        <v>4</v>
      </c>
      <c r="AL58" s="6">
        <f t="shared" si="20"/>
        <v>3</v>
      </c>
      <c r="AM58" s="7">
        <f t="shared" si="17"/>
        <v>8</v>
      </c>
      <c r="AN58" s="293" t="s">
        <v>226</v>
      </c>
      <c r="AO58" s="301" t="s">
        <v>248</v>
      </c>
    </row>
    <row r="59" spans="1:41" s="38" customFormat="1" ht="15.75" customHeight="1" x14ac:dyDescent="0.25">
      <c r="A59" s="253" t="s">
        <v>190</v>
      </c>
      <c r="B59" s="239" t="s">
        <v>5</v>
      </c>
      <c r="C59" s="240" t="s">
        <v>103</v>
      </c>
      <c r="D59" s="212"/>
      <c r="E59" s="118"/>
      <c r="F59" s="119"/>
      <c r="G59" s="120"/>
      <c r="H59" s="192"/>
      <c r="I59" s="153"/>
      <c r="J59" s="119"/>
      <c r="K59" s="121"/>
      <c r="L59" s="153"/>
      <c r="M59" s="153"/>
      <c r="N59" s="119"/>
      <c r="O59" s="120"/>
      <c r="P59" s="196"/>
      <c r="Q59" s="124"/>
      <c r="R59" s="119"/>
      <c r="S59" s="121"/>
      <c r="T59" s="192">
        <v>4</v>
      </c>
      <c r="U59" s="153">
        <v>8</v>
      </c>
      <c r="V59" s="156">
        <v>4</v>
      </c>
      <c r="W59" s="225" t="s">
        <v>51</v>
      </c>
      <c r="X59" s="196"/>
      <c r="Y59" s="124"/>
      <c r="Z59" s="119"/>
      <c r="AA59" s="121"/>
      <c r="AB59" s="198"/>
      <c r="AC59" s="124"/>
      <c r="AD59" s="119"/>
      <c r="AE59" s="121"/>
      <c r="AF59" s="196"/>
      <c r="AG59" s="124"/>
      <c r="AH59" s="119"/>
      <c r="AI59" s="121"/>
      <c r="AJ59" s="6">
        <f t="shared" si="18"/>
        <v>4</v>
      </c>
      <c r="AK59" s="5">
        <f t="shared" si="19"/>
        <v>8</v>
      </c>
      <c r="AL59" s="6">
        <f t="shared" si="20"/>
        <v>4</v>
      </c>
      <c r="AM59" s="7">
        <f t="shared" si="17"/>
        <v>12</v>
      </c>
      <c r="AN59" s="293" t="s">
        <v>226</v>
      </c>
      <c r="AO59" s="293" t="s">
        <v>239</v>
      </c>
    </row>
    <row r="60" spans="1:41" s="38" customFormat="1" ht="15.75" customHeight="1" x14ac:dyDescent="0.25">
      <c r="A60" s="342" t="s">
        <v>191</v>
      </c>
      <c r="B60" s="239" t="s">
        <v>5</v>
      </c>
      <c r="C60" s="341" t="s">
        <v>104</v>
      </c>
      <c r="D60" s="212"/>
      <c r="E60" s="118"/>
      <c r="F60" s="119"/>
      <c r="G60" s="120"/>
      <c r="H60" s="192"/>
      <c r="I60" s="153"/>
      <c r="J60" s="119"/>
      <c r="K60" s="121"/>
      <c r="L60" s="153"/>
      <c r="M60" s="153"/>
      <c r="N60" s="119"/>
      <c r="O60" s="120"/>
      <c r="P60" s="196"/>
      <c r="Q60" s="124"/>
      <c r="R60" s="119"/>
      <c r="S60" s="121"/>
      <c r="T60" s="153"/>
      <c r="U60" s="153">
        <v>12</v>
      </c>
      <c r="V60" s="156">
        <v>4</v>
      </c>
      <c r="W60" s="225" t="s">
        <v>52</v>
      </c>
      <c r="X60" s="196"/>
      <c r="Y60" s="124"/>
      <c r="Z60" s="119"/>
      <c r="AA60" s="121"/>
      <c r="AB60" s="198"/>
      <c r="AC60" s="124"/>
      <c r="AD60" s="119"/>
      <c r="AE60" s="121"/>
      <c r="AF60" s="196"/>
      <c r="AG60" s="124"/>
      <c r="AH60" s="119"/>
      <c r="AI60" s="121"/>
      <c r="AJ60" s="6" t="str">
        <f t="shared" si="18"/>
        <v/>
      </c>
      <c r="AK60" s="5">
        <f t="shared" si="19"/>
        <v>12</v>
      </c>
      <c r="AL60" s="6">
        <f t="shared" si="20"/>
        <v>4</v>
      </c>
      <c r="AM60" s="7">
        <f t="shared" si="17"/>
        <v>12</v>
      </c>
      <c r="AN60" s="293" t="s">
        <v>226</v>
      </c>
      <c r="AO60" s="340" t="s">
        <v>264</v>
      </c>
    </row>
    <row r="61" spans="1:41" s="38" customFormat="1" ht="15.75" customHeight="1" x14ac:dyDescent="0.25">
      <c r="A61" s="253" t="s">
        <v>192</v>
      </c>
      <c r="B61" s="239" t="s">
        <v>5</v>
      </c>
      <c r="C61" s="240" t="s">
        <v>81</v>
      </c>
      <c r="D61" s="212"/>
      <c r="E61" s="118"/>
      <c r="F61" s="119"/>
      <c r="G61" s="120"/>
      <c r="H61" s="192"/>
      <c r="I61" s="153"/>
      <c r="J61" s="119"/>
      <c r="K61" s="121"/>
      <c r="L61" s="153"/>
      <c r="M61" s="153"/>
      <c r="N61" s="119"/>
      <c r="O61" s="120"/>
      <c r="P61" s="196"/>
      <c r="Q61" s="124"/>
      <c r="R61" s="119"/>
      <c r="S61" s="121"/>
      <c r="T61" s="192">
        <v>8</v>
      </c>
      <c r="U61" s="153">
        <v>4</v>
      </c>
      <c r="V61" s="156">
        <v>4</v>
      </c>
      <c r="W61" s="225" t="s">
        <v>51</v>
      </c>
      <c r="X61" s="196"/>
      <c r="Y61" s="124"/>
      <c r="Z61" s="119"/>
      <c r="AA61" s="121"/>
      <c r="AB61" s="198"/>
      <c r="AC61" s="124"/>
      <c r="AD61" s="119"/>
      <c r="AE61" s="121"/>
      <c r="AF61" s="196"/>
      <c r="AG61" s="124"/>
      <c r="AH61" s="119"/>
      <c r="AI61" s="121"/>
      <c r="AJ61" s="6">
        <f t="shared" si="18"/>
        <v>8</v>
      </c>
      <c r="AK61" s="5">
        <f t="shared" si="19"/>
        <v>4</v>
      </c>
      <c r="AL61" s="6">
        <f t="shared" si="20"/>
        <v>4</v>
      </c>
      <c r="AM61" s="7">
        <f t="shared" si="17"/>
        <v>12</v>
      </c>
      <c r="AN61" s="293" t="s">
        <v>226</v>
      </c>
      <c r="AO61" s="293" t="s">
        <v>239</v>
      </c>
    </row>
    <row r="62" spans="1:41" s="226" customFormat="1" ht="15.75" customHeight="1" x14ac:dyDescent="0.25">
      <c r="A62" s="253" t="s">
        <v>111</v>
      </c>
      <c r="B62" s="239" t="s">
        <v>5</v>
      </c>
      <c r="C62" s="254" t="s">
        <v>105</v>
      </c>
      <c r="D62" s="212"/>
      <c r="E62" s="118"/>
      <c r="F62" s="156"/>
      <c r="G62" s="224"/>
      <c r="H62" s="212"/>
      <c r="I62" s="118"/>
      <c r="J62" s="156"/>
      <c r="K62" s="225"/>
      <c r="L62" s="212"/>
      <c r="M62" s="118"/>
      <c r="N62" s="156"/>
      <c r="O62" s="224"/>
      <c r="P62" s="196"/>
      <c r="Q62" s="124"/>
      <c r="R62" s="156"/>
      <c r="S62" s="225"/>
      <c r="T62" s="192">
        <v>4</v>
      </c>
      <c r="U62" s="153">
        <v>4</v>
      </c>
      <c r="V62" s="156">
        <v>2</v>
      </c>
      <c r="W62" s="225" t="s">
        <v>52</v>
      </c>
      <c r="X62" s="196"/>
      <c r="Y62" s="124"/>
      <c r="Z62" s="156"/>
      <c r="AA62" s="225"/>
      <c r="AB62" s="196"/>
      <c r="AC62" s="124"/>
      <c r="AD62" s="156"/>
      <c r="AE62" s="225"/>
      <c r="AF62" s="196"/>
      <c r="AG62" s="124"/>
      <c r="AH62" s="156"/>
      <c r="AI62" s="225"/>
      <c r="AJ62" s="6">
        <f t="shared" si="18"/>
        <v>4</v>
      </c>
      <c r="AK62" s="5">
        <f t="shared" si="19"/>
        <v>4</v>
      </c>
      <c r="AL62" s="6">
        <f t="shared" si="20"/>
        <v>2</v>
      </c>
      <c r="AM62" s="7">
        <f t="shared" si="17"/>
        <v>8</v>
      </c>
      <c r="AN62" s="293" t="s">
        <v>226</v>
      </c>
      <c r="AO62" s="293" t="s">
        <v>241</v>
      </c>
    </row>
    <row r="63" spans="1:41" s="38" customFormat="1" ht="15.75" customHeight="1" x14ac:dyDescent="0.25">
      <c r="A63" s="253" t="s">
        <v>193</v>
      </c>
      <c r="B63" s="239" t="s">
        <v>5</v>
      </c>
      <c r="C63" s="240" t="s">
        <v>106</v>
      </c>
      <c r="D63" s="212"/>
      <c r="E63" s="118"/>
      <c r="F63" s="119"/>
      <c r="G63" s="120"/>
      <c r="H63" s="192"/>
      <c r="I63" s="153"/>
      <c r="J63" s="119"/>
      <c r="K63" s="121"/>
      <c r="L63" s="153"/>
      <c r="M63" s="153"/>
      <c r="N63" s="119"/>
      <c r="O63" s="120"/>
      <c r="P63" s="196"/>
      <c r="Q63" s="124"/>
      <c r="R63" s="119"/>
      <c r="S63" s="121"/>
      <c r="T63" s="153"/>
      <c r="U63" s="124"/>
      <c r="V63" s="119"/>
      <c r="W63" s="121"/>
      <c r="X63" s="196">
        <v>8</v>
      </c>
      <c r="Y63" s="124">
        <v>4</v>
      </c>
      <c r="Z63" s="119">
        <v>3</v>
      </c>
      <c r="AA63" s="121" t="s">
        <v>51</v>
      </c>
      <c r="AB63" s="198"/>
      <c r="AC63" s="124"/>
      <c r="AD63" s="119"/>
      <c r="AE63" s="121"/>
      <c r="AF63" s="196"/>
      <c r="AG63" s="124"/>
      <c r="AH63" s="119"/>
      <c r="AI63" s="121"/>
      <c r="AJ63" s="6">
        <f t="shared" si="18"/>
        <v>8</v>
      </c>
      <c r="AK63" s="5">
        <f t="shared" si="19"/>
        <v>4</v>
      </c>
      <c r="AL63" s="6">
        <f t="shared" si="20"/>
        <v>3</v>
      </c>
      <c r="AM63" s="7">
        <f t="shared" si="17"/>
        <v>12</v>
      </c>
      <c r="AN63" s="293" t="s">
        <v>226</v>
      </c>
      <c r="AO63" s="293" t="s">
        <v>248</v>
      </c>
    </row>
    <row r="64" spans="1:41" s="38" customFormat="1" ht="15.75" customHeight="1" x14ac:dyDescent="0.25">
      <c r="A64" s="342" t="s">
        <v>194</v>
      </c>
      <c r="B64" s="239" t="s">
        <v>5</v>
      </c>
      <c r="C64" s="341" t="s">
        <v>107</v>
      </c>
      <c r="D64" s="212"/>
      <c r="E64" s="118"/>
      <c r="F64" s="119"/>
      <c r="G64" s="120"/>
      <c r="H64" s="192"/>
      <c r="I64" s="153"/>
      <c r="J64" s="119"/>
      <c r="K64" s="121"/>
      <c r="L64" s="153"/>
      <c r="M64" s="153"/>
      <c r="N64" s="119"/>
      <c r="O64" s="120"/>
      <c r="P64" s="196"/>
      <c r="Q64" s="124"/>
      <c r="R64" s="119"/>
      <c r="S64" s="121"/>
      <c r="T64" s="153"/>
      <c r="U64" s="124"/>
      <c r="V64" s="119"/>
      <c r="W64" s="121"/>
      <c r="X64" s="196"/>
      <c r="Y64" s="124">
        <v>12</v>
      </c>
      <c r="Z64" s="119">
        <v>4</v>
      </c>
      <c r="AA64" s="121" t="s">
        <v>52</v>
      </c>
      <c r="AB64" s="198"/>
      <c r="AC64" s="124"/>
      <c r="AD64" s="119"/>
      <c r="AE64" s="121"/>
      <c r="AF64" s="196"/>
      <c r="AG64" s="124"/>
      <c r="AH64" s="119"/>
      <c r="AI64" s="121"/>
      <c r="AJ64" s="6" t="str">
        <f t="shared" si="18"/>
        <v/>
      </c>
      <c r="AK64" s="5">
        <f t="shared" si="19"/>
        <v>12</v>
      </c>
      <c r="AL64" s="6">
        <f t="shared" si="20"/>
        <v>4</v>
      </c>
      <c r="AM64" s="7">
        <f t="shared" si="17"/>
        <v>12</v>
      </c>
      <c r="AN64" s="293" t="s">
        <v>226</v>
      </c>
      <c r="AO64" s="340" t="s">
        <v>264</v>
      </c>
    </row>
    <row r="65" spans="1:41" s="38" customFormat="1" ht="15.75" customHeight="1" x14ac:dyDescent="0.25">
      <c r="A65" s="253" t="s">
        <v>195</v>
      </c>
      <c r="B65" s="239" t="s">
        <v>5</v>
      </c>
      <c r="C65" s="240" t="s">
        <v>108</v>
      </c>
      <c r="D65" s="212"/>
      <c r="E65" s="118"/>
      <c r="F65" s="119"/>
      <c r="G65" s="120"/>
      <c r="H65" s="192"/>
      <c r="I65" s="153"/>
      <c r="J65" s="119"/>
      <c r="K65" s="121"/>
      <c r="L65" s="153"/>
      <c r="M65" s="153"/>
      <c r="N65" s="119"/>
      <c r="O65" s="120"/>
      <c r="P65" s="196"/>
      <c r="Q65" s="124"/>
      <c r="R65" s="119"/>
      <c r="S65" s="121"/>
      <c r="T65" s="153"/>
      <c r="U65" s="124"/>
      <c r="V65" s="119"/>
      <c r="W65" s="121"/>
      <c r="X65" s="196">
        <v>8</v>
      </c>
      <c r="Y65" s="124">
        <v>4</v>
      </c>
      <c r="Z65" s="156">
        <v>3</v>
      </c>
      <c r="AA65" s="121" t="s">
        <v>51</v>
      </c>
      <c r="AB65" s="198"/>
      <c r="AC65" s="124"/>
      <c r="AD65" s="119"/>
      <c r="AE65" s="121"/>
      <c r="AF65" s="196"/>
      <c r="AG65" s="124"/>
      <c r="AH65" s="119"/>
      <c r="AI65" s="121"/>
      <c r="AJ65" s="6">
        <f t="shared" si="18"/>
        <v>8</v>
      </c>
      <c r="AK65" s="5">
        <f t="shared" si="19"/>
        <v>4</v>
      </c>
      <c r="AL65" s="6">
        <f t="shared" si="20"/>
        <v>3</v>
      </c>
      <c r="AM65" s="7">
        <f t="shared" si="17"/>
        <v>12</v>
      </c>
      <c r="AN65" s="293" t="s">
        <v>226</v>
      </c>
      <c r="AO65" s="293" t="s">
        <v>240</v>
      </c>
    </row>
    <row r="66" spans="1:41" s="38" customFormat="1" ht="15.75" customHeight="1" x14ac:dyDescent="0.25">
      <c r="A66" s="253" t="s">
        <v>196</v>
      </c>
      <c r="B66" s="239" t="s">
        <v>5</v>
      </c>
      <c r="C66" s="240" t="s">
        <v>109</v>
      </c>
      <c r="D66" s="212"/>
      <c r="E66" s="118"/>
      <c r="F66" s="66"/>
      <c r="G66" s="67"/>
      <c r="H66" s="192"/>
      <c r="I66" s="153"/>
      <c r="J66" s="66"/>
      <c r="K66" s="68"/>
      <c r="L66" s="153"/>
      <c r="M66" s="153"/>
      <c r="N66" s="66"/>
      <c r="O66" s="67"/>
      <c r="P66" s="196"/>
      <c r="Q66" s="124"/>
      <c r="R66" s="66"/>
      <c r="S66" s="68"/>
      <c r="T66" s="153"/>
      <c r="U66" s="124"/>
      <c r="V66" s="66"/>
      <c r="W66" s="68"/>
      <c r="X66" s="196"/>
      <c r="Y66" s="124"/>
      <c r="Z66" s="66"/>
      <c r="AA66" s="68"/>
      <c r="AB66" s="198">
        <v>8</v>
      </c>
      <c r="AC66" s="124">
        <v>8</v>
      </c>
      <c r="AD66" s="66">
        <v>5</v>
      </c>
      <c r="AE66" s="68" t="s">
        <v>52</v>
      </c>
      <c r="AF66" s="196"/>
      <c r="AG66" s="124"/>
      <c r="AH66" s="66"/>
      <c r="AI66" s="68"/>
      <c r="AJ66" s="6">
        <f t="shared" si="18"/>
        <v>8</v>
      </c>
      <c r="AK66" s="5">
        <f t="shared" si="19"/>
        <v>8</v>
      </c>
      <c r="AL66" s="6">
        <f t="shared" si="20"/>
        <v>5</v>
      </c>
      <c r="AM66" s="7">
        <f t="shared" si="17"/>
        <v>16</v>
      </c>
      <c r="AN66" s="293" t="s">
        <v>226</v>
      </c>
      <c r="AO66" s="293" t="s">
        <v>249</v>
      </c>
    </row>
    <row r="67" spans="1:41" s="38" customFormat="1" ht="15.75" customHeight="1" thickBot="1" x14ac:dyDescent="0.3">
      <c r="A67" s="255"/>
      <c r="B67" s="239" t="s">
        <v>5</v>
      </c>
      <c r="C67" s="240"/>
      <c r="D67" s="212"/>
      <c r="E67" s="118"/>
      <c r="F67" s="66"/>
      <c r="G67" s="67"/>
      <c r="H67" s="192"/>
      <c r="I67" s="153"/>
      <c r="J67" s="66"/>
      <c r="K67" s="68"/>
      <c r="L67" s="118"/>
      <c r="M67" s="153"/>
      <c r="N67" s="66"/>
      <c r="O67" s="67"/>
      <c r="P67" s="196"/>
      <c r="Q67" s="124"/>
      <c r="R67" s="66"/>
      <c r="S67" s="68"/>
      <c r="T67" s="153"/>
      <c r="U67" s="124"/>
      <c r="V67" s="66"/>
      <c r="W67" s="68"/>
      <c r="X67" s="196"/>
      <c r="Y67" s="124"/>
      <c r="Z67" s="66"/>
      <c r="AA67" s="68"/>
      <c r="AB67" s="198"/>
      <c r="AC67" s="124"/>
      <c r="AD67" s="66"/>
      <c r="AE67" s="68"/>
      <c r="AF67" s="196"/>
      <c r="AG67" s="124"/>
      <c r="AH67" s="66"/>
      <c r="AI67" s="68"/>
      <c r="AJ67" s="6" t="str">
        <f t="shared" si="18"/>
        <v/>
      </c>
      <c r="AK67" s="5" t="str">
        <f t="shared" si="19"/>
        <v/>
      </c>
      <c r="AL67" s="6" t="str">
        <f t="shared" si="20"/>
        <v/>
      </c>
      <c r="AM67" s="7" t="str">
        <f t="shared" si="17"/>
        <v/>
      </c>
      <c r="AN67" s="302"/>
      <c r="AO67" s="302"/>
    </row>
    <row r="68" spans="1:41" s="4" customFormat="1" ht="15.75" customHeight="1" thickBot="1" x14ac:dyDescent="0.3">
      <c r="A68" s="256"/>
      <c r="B68" s="345" t="s">
        <v>134</v>
      </c>
      <c r="C68" s="345"/>
      <c r="D68" s="59">
        <f>IF(SUM(D44:D67)=0,"",SUM(D44:D67))</f>
        <v>8</v>
      </c>
      <c r="E68" s="10">
        <f>IF(SUM(E44:E67)=0,"",SUM(E44:E67))</f>
        <v>28</v>
      </c>
      <c r="F68" s="57">
        <f>IF(SUM(F44:F67)=0,"",SUM(F44:F67))</f>
        <v>9</v>
      </c>
      <c r="G68" s="69"/>
      <c r="H68" s="135">
        <f>IF(SUM(H44:H67)=0,"",SUM(H44:H67))</f>
        <v>8</v>
      </c>
      <c r="I68" s="133">
        <f>IF(SUM(I44:I67)=0,"",SUM(I44:I67))</f>
        <v>20</v>
      </c>
      <c r="J68" s="134">
        <f>IF(SUM(J44:J67)=0,"",SUM(J44:J67))</f>
        <v>7</v>
      </c>
      <c r="K68" s="136"/>
      <c r="L68" s="10">
        <f>IF(SUM(L44:L67)=0,"",SUM(L44:L67))</f>
        <v>8</v>
      </c>
      <c r="M68" s="10">
        <f>IF(SUM(M44:M67)=0,"",SUM(M44:M67))</f>
        <v>16</v>
      </c>
      <c r="N68" s="57">
        <f>IF(SUM(N44:N67)=0,"",SUM(N44:N67))</f>
        <v>6</v>
      </c>
      <c r="O68" s="69"/>
      <c r="P68" s="135">
        <f>IF(SUM(P44:P67)=0,"",SUM(P44:P67))</f>
        <v>28</v>
      </c>
      <c r="Q68" s="133">
        <f>IF(SUM(Q44:Q67)=0,"",SUM(Q44:Q67))</f>
        <v>24</v>
      </c>
      <c r="R68" s="134">
        <f>IF(SUM(R44:R67)=0,"",SUM(R44:R67))</f>
        <v>16</v>
      </c>
      <c r="S68" s="136"/>
      <c r="T68" s="10">
        <f>IF(SUM(T44:T67)=0,"",SUM(T44:T67))</f>
        <v>28</v>
      </c>
      <c r="U68" s="10">
        <f>IF(SUM(U44:U67)=0,"",SUM(U44:U67))</f>
        <v>36</v>
      </c>
      <c r="V68" s="57">
        <f>IF(SUM(V44:V67)=0,"",SUM(V44:V67))</f>
        <v>21</v>
      </c>
      <c r="W68" s="70"/>
      <c r="X68" s="135">
        <f>IF(SUM(X44:X67)=0,"",SUM(X44:X67))</f>
        <v>16</v>
      </c>
      <c r="Y68" s="133">
        <f>IF(SUM(Y44:Y67)=0,"",SUM(Y44:Y67))</f>
        <v>20</v>
      </c>
      <c r="Z68" s="134">
        <f>IF(SUM(Z44:Z67)=0,"",SUM(Z44:Z67))</f>
        <v>10</v>
      </c>
      <c r="AA68" s="136"/>
      <c r="AB68" s="59">
        <f>IF(SUM(AB44:AB67)=0,"",SUM(AB44:AB67))</f>
        <v>8</v>
      </c>
      <c r="AC68" s="10">
        <f>IF(SUM(AC44:AC67)=0,"",SUM(AC44:AC67))</f>
        <v>8</v>
      </c>
      <c r="AD68" s="57">
        <f>IF(SUM(AD44:AD67)=0,"",SUM(AD44:AD67))</f>
        <v>5</v>
      </c>
      <c r="AE68" s="70"/>
      <c r="AF68" s="135" t="str">
        <f>IF(SUM(AF44:AF67)=0,"",SUM(AF44:AF67))</f>
        <v/>
      </c>
      <c r="AG68" s="133" t="str">
        <f>IF(SUM(AG44:AG67)=0,"",SUM(AG44:AG67))</f>
        <v/>
      </c>
      <c r="AH68" s="134" t="str">
        <f>IF(SUM(AH44:AH67)=0,"",SUM(AH44:AH67))</f>
        <v/>
      </c>
      <c r="AI68" s="136"/>
      <c r="AJ68" s="59">
        <f t="shared" ref="AJ68:AM68" si="21">IF(SUM(AJ44:AJ67)=0,"",SUM(AJ44:AJ67))</f>
        <v>104</v>
      </c>
      <c r="AK68" s="10">
        <f t="shared" si="21"/>
        <v>152</v>
      </c>
      <c r="AL68" s="57">
        <f t="shared" si="21"/>
        <v>74</v>
      </c>
      <c r="AM68" s="61">
        <f t="shared" si="21"/>
        <v>256</v>
      </c>
      <c r="AN68" s="303"/>
      <c r="AO68" s="303"/>
    </row>
    <row r="69" spans="1:41" s="4" customFormat="1" ht="15.75" customHeight="1" thickTop="1" x14ac:dyDescent="0.25">
      <c r="A69" s="237">
        <v>4</v>
      </c>
      <c r="B69" s="372" t="s">
        <v>142</v>
      </c>
      <c r="C69" s="372"/>
      <c r="D69" s="73"/>
      <c r="E69" s="73"/>
      <c r="F69" s="72"/>
      <c r="G69" s="148"/>
      <c r="H69" s="73"/>
      <c r="I69" s="73"/>
      <c r="J69" s="72"/>
      <c r="K69" s="148"/>
      <c r="L69" s="73"/>
      <c r="M69" s="73"/>
      <c r="N69" s="72"/>
      <c r="O69" s="148"/>
      <c r="P69" s="73"/>
      <c r="Q69" s="73"/>
      <c r="R69" s="72"/>
      <c r="S69" s="74"/>
      <c r="T69" s="148"/>
      <c r="U69" s="74"/>
      <c r="V69" s="74"/>
      <c r="W69" s="74"/>
      <c r="X69" s="73"/>
      <c r="Y69" s="73"/>
      <c r="Z69" s="72"/>
      <c r="AA69" s="74"/>
      <c r="AB69" s="74"/>
      <c r="AC69" s="74"/>
      <c r="AD69" s="74"/>
      <c r="AE69" s="74"/>
      <c r="AF69" s="73"/>
      <c r="AG69" s="73"/>
      <c r="AH69" s="72"/>
      <c r="AI69" s="74"/>
      <c r="AJ69" s="72"/>
      <c r="AK69" s="72"/>
      <c r="AL69" s="72"/>
      <c r="AM69" s="75"/>
      <c r="AN69" s="304"/>
      <c r="AO69" s="304"/>
    </row>
    <row r="70" spans="1:41" ht="15.75" customHeight="1" x14ac:dyDescent="0.25">
      <c r="A70" s="238" t="s">
        <v>197</v>
      </c>
      <c r="B70" s="239" t="s">
        <v>5</v>
      </c>
      <c r="C70" s="254" t="s">
        <v>121</v>
      </c>
      <c r="D70" s="6"/>
      <c r="E70" s="5"/>
      <c r="F70" s="41"/>
      <c r="G70" s="48"/>
      <c r="H70" s="188"/>
      <c r="I70" s="5"/>
      <c r="J70" s="41"/>
      <c r="K70" s="47"/>
      <c r="L70" s="5"/>
      <c r="M70" s="5"/>
      <c r="N70" s="41"/>
      <c r="O70" s="47"/>
      <c r="P70" s="5"/>
      <c r="Q70" s="5"/>
      <c r="R70" s="157"/>
      <c r="S70" s="158"/>
      <c r="T70" s="5"/>
      <c r="U70" s="5"/>
      <c r="V70" s="41"/>
      <c r="W70" s="47"/>
      <c r="X70" s="5">
        <v>4</v>
      </c>
      <c r="Y70" s="5">
        <v>4</v>
      </c>
      <c r="Z70" s="41">
        <v>2</v>
      </c>
      <c r="AA70" s="48" t="s">
        <v>51</v>
      </c>
      <c r="AB70" s="188"/>
      <c r="AC70" s="5"/>
      <c r="AD70" s="41"/>
      <c r="AE70" s="47"/>
      <c r="AF70" s="188"/>
      <c r="AG70" s="5"/>
      <c r="AH70" s="41"/>
      <c r="AI70" s="47"/>
      <c r="AJ70" s="6">
        <f t="shared" ref="AJ70" si="22">IF((D70+H70+L70+P70+T70+X70+AB70+AF70)=0,"",(D70+H70+L70+P70+T70+X70+AB70+AF70))</f>
        <v>4</v>
      </c>
      <c r="AK70" s="5">
        <f t="shared" ref="AK70" si="23">IF((E70+I70+M70+Q70+U70+Y70+AC70+AG70)=0,"",(E70+I70+M70+Q70+U70+Y70+AC70+AG70))</f>
        <v>4</v>
      </c>
      <c r="AL70" s="6">
        <f t="shared" ref="AL70:AL92" si="24">IF(F70+J70+N70+R70+V70+Z70+AD70+AH70=0,"",F70+J70+N70+R70+V70+Z70+AD70+AH70)</f>
        <v>2</v>
      </c>
      <c r="AM70" s="7">
        <f t="shared" ref="AM70:AM92" si="25">IF(D70+E70+H70+I70+L70+M70+P70+Q70+T70+U70+X70+Y70+AB70+AC70+AF70+AG70=0,"",D70+E70+H70+I70+L70+M70+P70+Q70+T70+U70+X70+Y70+AB70+AC70+AF70+AG70)</f>
        <v>8</v>
      </c>
      <c r="AN70" s="293" t="s">
        <v>226</v>
      </c>
      <c r="AO70" s="297" t="s">
        <v>244</v>
      </c>
    </row>
    <row r="71" spans="1:41" ht="15.75" customHeight="1" x14ac:dyDescent="0.25">
      <c r="A71" s="257" t="s">
        <v>198</v>
      </c>
      <c r="B71" s="239" t="s">
        <v>5</v>
      </c>
      <c r="C71" s="254" t="s">
        <v>59</v>
      </c>
      <c r="D71" s="6"/>
      <c r="E71" s="5"/>
      <c r="F71" s="41"/>
      <c r="G71" s="48"/>
      <c r="H71" s="188"/>
      <c r="I71" s="5"/>
      <c r="J71" s="41"/>
      <c r="K71" s="47"/>
      <c r="L71" s="5"/>
      <c r="M71" s="5"/>
      <c r="N71" s="41"/>
      <c r="O71" s="47"/>
      <c r="P71" s="5"/>
      <c r="Q71" s="5"/>
      <c r="R71" s="45"/>
      <c r="S71" s="50"/>
      <c r="T71" s="5">
        <v>4</v>
      </c>
      <c r="U71" s="5">
        <v>4</v>
      </c>
      <c r="V71" s="41">
        <v>2</v>
      </c>
      <c r="W71" s="47" t="s">
        <v>5</v>
      </c>
      <c r="X71" s="5"/>
      <c r="Y71" s="5"/>
      <c r="Z71" s="41"/>
      <c r="AA71" s="48"/>
      <c r="AB71" s="188"/>
      <c r="AC71" s="5"/>
      <c r="AD71" s="41"/>
      <c r="AE71" s="47"/>
      <c r="AF71" s="188"/>
      <c r="AG71" s="5"/>
      <c r="AH71" s="41"/>
      <c r="AI71" s="47"/>
      <c r="AJ71" s="6">
        <f t="shared" ref="AJ71:AJ92" si="26">IF((D71+H71+L71+P71+T71+X71+AB71+AF71)=0,"",(D71+H71+L71+P71+T71+X71+AB71+AF71))</f>
        <v>4</v>
      </c>
      <c r="AK71" s="5">
        <f t="shared" ref="AK71:AK92" si="27">IF((E71+I71+M71+Q71+U71+Y71+AC71+AG71)=0,"",(E71+I71+M71+Q71+U71+Y71+AC71+AG71))</f>
        <v>4</v>
      </c>
      <c r="AL71" s="6">
        <f t="shared" si="24"/>
        <v>2</v>
      </c>
      <c r="AM71" s="7">
        <f t="shared" si="25"/>
        <v>8</v>
      </c>
      <c r="AN71" s="293" t="s">
        <v>226</v>
      </c>
      <c r="AO71" s="293" t="s">
        <v>248</v>
      </c>
    </row>
    <row r="72" spans="1:41" ht="15.75" customHeight="1" x14ac:dyDescent="0.25">
      <c r="A72" s="257" t="s">
        <v>199</v>
      </c>
      <c r="B72" s="239" t="s">
        <v>5</v>
      </c>
      <c r="C72" s="240" t="s">
        <v>64</v>
      </c>
      <c r="D72" s="6"/>
      <c r="E72" s="5"/>
      <c r="F72" s="41"/>
      <c r="G72" s="48"/>
      <c r="H72" s="188"/>
      <c r="I72" s="5"/>
      <c r="J72" s="41"/>
      <c r="K72" s="47"/>
      <c r="L72" s="5"/>
      <c r="M72" s="5"/>
      <c r="N72" s="41"/>
      <c r="O72" s="47"/>
      <c r="P72" s="5"/>
      <c r="Q72" s="5"/>
      <c r="R72" s="44"/>
      <c r="S72" s="50"/>
      <c r="T72" s="5"/>
      <c r="U72" s="5"/>
      <c r="V72" s="41"/>
      <c r="W72" s="47"/>
      <c r="X72" s="5">
        <v>4</v>
      </c>
      <c r="Y72" s="5">
        <v>8</v>
      </c>
      <c r="Z72" s="41">
        <v>4</v>
      </c>
      <c r="AA72" s="48" t="s">
        <v>5</v>
      </c>
      <c r="AB72" s="188"/>
      <c r="AC72" s="5"/>
      <c r="AD72" s="41"/>
      <c r="AE72" s="47"/>
      <c r="AF72" s="188"/>
      <c r="AG72" s="5"/>
      <c r="AH72" s="41"/>
      <c r="AI72" s="47"/>
      <c r="AJ72" s="6">
        <f t="shared" si="26"/>
        <v>4</v>
      </c>
      <c r="AK72" s="5">
        <f t="shared" si="27"/>
        <v>8</v>
      </c>
      <c r="AL72" s="6">
        <f t="shared" si="24"/>
        <v>4</v>
      </c>
      <c r="AM72" s="7">
        <f t="shared" si="25"/>
        <v>12</v>
      </c>
      <c r="AN72" s="293" t="s">
        <v>226</v>
      </c>
      <c r="AO72" s="293" t="s">
        <v>241</v>
      </c>
    </row>
    <row r="73" spans="1:41" ht="15.75" customHeight="1" x14ac:dyDescent="0.25">
      <c r="A73" s="241" t="s">
        <v>126</v>
      </c>
      <c r="B73" s="239" t="s">
        <v>5</v>
      </c>
      <c r="C73" s="254" t="s">
        <v>38</v>
      </c>
      <c r="D73" s="6"/>
      <c r="E73" s="5"/>
      <c r="F73" s="41"/>
      <c r="G73" s="48"/>
      <c r="H73" s="188"/>
      <c r="I73" s="5"/>
      <c r="J73" s="41"/>
      <c r="K73" s="47"/>
      <c r="L73" s="5"/>
      <c r="M73" s="5"/>
      <c r="N73" s="41"/>
      <c r="O73" s="47"/>
      <c r="P73" s="5"/>
      <c r="Q73" s="5"/>
      <c r="R73" s="45"/>
      <c r="S73" s="50"/>
      <c r="T73" s="5"/>
      <c r="U73" s="5"/>
      <c r="V73" s="41"/>
      <c r="W73" s="47"/>
      <c r="X73" s="5">
        <v>8</v>
      </c>
      <c r="Y73" s="5">
        <v>8</v>
      </c>
      <c r="Z73" s="41">
        <v>5</v>
      </c>
      <c r="AA73" s="48" t="s">
        <v>5</v>
      </c>
      <c r="AB73" s="188"/>
      <c r="AC73" s="5"/>
      <c r="AD73" s="41"/>
      <c r="AE73" s="47"/>
      <c r="AF73" s="188"/>
      <c r="AG73" s="5"/>
      <c r="AH73" s="41"/>
      <c r="AI73" s="47"/>
      <c r="AJ73" s="6">
        <f t="shared" si="26"/>
        <v>8</v>
      </c>
      <c r="AK73" s="5">
        <f t="shared" si="27"/>
        <v>8</v>
      </c>
      <c r="AL73" s="6">
        <f t="shared" si="24"/>
        <v>5</v>
      </c>
      <c r="AM73" s="7">
        <f t="shared" si="25"/>
        <v>16</v>
      </c>
      <c r="AN73" s="293" t="s">
        <v>226</v>
      </c>
      <c r="AO73" s="293" t="s">
        <v>249</v>
      </c>
    </row>
    <row r="74" spans="1:41" ht="15.75" customHeight="1" x14ac:dyDescent="0.25">
      <c r="A74" s="257" t="s">
        <v>200</v>
      </c>
      <c r="B74" s="239" t="s">
        <v>5</v>
      </c>
      <c r="C74" s="258" t="s">
        <v>145</v>
      </c>
      <c r="D74" s="6"/>
      <c r="E74" s="5"/>
      <c r="F74" s="41"/>
      <c r="G74" s="48"/>
      <c r="H74" s="188"/>
      <c r="I74" s="5"/>
      <c r="J74" s="41"/>
      <c r="K74" s="47"/>
      <c r="L74" s="5"/>
      <c r="M74" s="5"/>
      <c r="N74" s="41"/>
      <c r="O74" s="47"/>
      <c r="P74" s="5"/>
      <c r="Q74" s="5"/>
      <c r="R74" s="45"/>
      <c r="S74" s="50"/>
      <c r="T74" s="5"/>
      <c r="U74" s="5"/>
      <c r="V74" s="41"/>
      <c r="W74" s="47"/>
      <c r="X74" s="5">
        <v>4</v>
      </c>
      <c r="Y74" s="5">
        <v>8</v>
      </c>
      <c r="Z74" s="41">
        <v>4</v>
      </c>
      <c r="AA74" s="48" t="s">
        <v>5</v>
      </c>
      <c r="AB74" s="188"/>
      <c r="AC74" s="5"/>
      <c r="AD74" s="41"/>
      <c r="AE74" s="47"/>
      <c r="AF74" s="188"/>
      <c r="AG74" s="5"/>
      <c r="AH74" s="41"/>
      <c r="AI74" s="47"/>
      <c r="AJ74" s="6">
        <f t="shared" si="26"/>
        <v>4</v>
      </c>
      <c r="AK74" s="5">
        <f t="shared" si="27"/>
        <v>8</v>
      </c>
      <c r="AL74" s="6">
        <f t="shared" si="24"/>
        <v>4</v>
      </c>
      <c r="AM74" s="7">
        <f t="shared" si="25"/>
        <v>12</v>
      </c>
      <c r="AN74" s="293" t="s">
        <v>226</v>
      </c>
      <c r="AO74" s="293" t="s">
        <v>240</v>
      </c>
    </row>
    <row r="75" spans="1:41" ht="15.75" customHeight="1" x14ac:dyDescent="0.25">
      <c r="A75" s="257" t="s">
        <v>201</v>
      </c>
      <c r="B75" s="239" t="s">
        <v>5</v>
      </c>
      <c r="C75" s="254" t="s">
        <v>60</v>
      </c>
      <c r="D75" s="6"/>
      <c r="E75" s="5"/>
      <c r="F75" s="41"/>
      <c r="G75" s="48"/>
      <c r="H75" s="188"/>
      <c r="I75" s="5"/>
      <c r="J75" s="41"/>
      <c r="K75" s="47"/>
      <c r="L75" s="5"/>
      <c r="M75" s="5"/>
      <c r="N75" s="41"/>
      <c r="O75" s="47"/>
      <c r="P75" s="5"/>
      <c r="Q75" s="5"/>
      <c r="R75" s="45"/>
      <c r="S75" s="50"/>
      <c r="T75" s="5"/>
      <c r="U75" s="5"/>
      <c r="V75" s="41"/>
      <c r="W75" s="47"/>
      <c r="X75" s="5">
        <v>4</v>
      </c>
      <c r="Y75" s="5">
        <v>4</v>
      </c>
      <c r="Z75" s="41">
        <v>2</v>
      </c>
      <c r="AA75" s="48" t="s">
        <v>5</v>
      </c>
      <c r="AB75" s="188"/>
      <c r="AC75" s="5"/>
      <c r="AD75" s="41"/>
      <c r="AE75" s="47"/>
      <c r="AF75" s="188"/>
      <c r="AG75" s="5"/>
      <c r="AH75" s="41"/>
      <c r="AI75" s="47"/>
      <c r="AJ75" s="6">
        <f t="shared" si="26"/>
        <v>4</v>
      </c>
      <c r="AK75" s="5">
        <f t="shared" si="27"/>
        <v>4</v>
      </c>
      <c r="AL75" s="6">
        <f t="shared" si="24"/>
        <v>2</v>
      </c>
      <c r="AM75" s="7">
        <f t="shared" si="25"/>
        <v>8</v>
      </c>
      <c r="AN75" s="293" t="s">
        <v>226</v>
      </c>
      <c r="AO75" s="293" t="s">
        <v>241</v>
      </c>
    </row>
    <row r="76" spans="1:41" ht="15.75" customHeight="1" x14ac:dyDescent="0.25">
      <c r="A76" s="343" t="s">
        <v>202</v>
      </c>
      <c r="B76" s="239" t="s">
        <v>5</v>
      </c>
      <c r="C76" s="240" t="s">
        <v>63</v>
      </c>
      <c r="D76" s="6"/>
      <c r="E76" s="5"/>
      <c r="F76" s="41"/>
      <c r="G76" s="48"/>
      <c r="H76" s="188"/>
      <c r="I76" s="5"/>
      <c r="J76" s="41"/>
      <c r="K76" s="47"/>
      <c r="L76" s="5"/>
      <c r="M76" s="5"/>
      <c r="N76" s="41"/>
      <c r="O76" s="47"/>
      <c r="P76" s="5"/>
      <c r="Q76" s="5"/>
      <c r="R76" s="41"/>
      <c r="S76" s="47"/>
      <c r="T76" s="5"/>
      <c r="U76" s="5"/>
      <c r="V76" s="44"/>
      <c r="W76" s="50"/>
      <c r="X76" s="5"/>
      <c r="Y76" s="5"/>
      <c r="Z76" s="41"/>
      <c r="AA76" s="48"/>
      <c r="AB76" s="188">
        <v>4</v>
      </c>
      <c r="AC76" s="5">
        <v>8</v>
      </c>
      <c r="AD76" s="41">
        <v>3</v>
      </c>
      <c r="AE76" s="47" t="s">
        <v>5</v>
      </c>
      <c r="AF76" s="188"/>
      <c r="AG76" s="5"/>
      <c r="AH76" s="41"/>
      <c r="AI76" s="47"/>
      <c r="AJ76" s="6">
        <f t="shared" si="26"/>
        <v>4</v>
      </c>
      <c r="AK76" s="5">
        <f t="shared" si="27"/>
        <v>8</v>
      </c>
      <c r="AL76" s="6">
        <f t="shared" si="24"/>
        <v>3</v>
      </c>
      <c r="AM76" s="7">
        <f t="shared" si="25"/>
        <v>12</v>
      </c>
      <c r="AN76" s="293" t="s">
        <v>226</v>
      </c>
      <c r="AO76" s="340" t="s">
        <v>265</v>
      </c>
    </row>
    <row r="77" spans="1:41" ht="15.75" customHeight="1" x14ac:dyDescent="0.25">
      <c r="A77" s="241" t="s">
        <v>127</v>
      </c>
      <c r="B77" s="239" t="s">
        <v>5</v>
      </c>
      <c r="C77" s="254" t="s">
        <v>37</v>
      </c>
      <c r="D77" s="6"/>
      <c r="E77" s="5"/>
      <c r="F77" s="41"/>
      <c r="G77" s="48"/>
      <c r="H77" s="188"/>
      <c r="I77" s="5"/>
      <c r="J77" s="41"/>
      <c r="K77" s="47"/>
      <c r="L77" s="5"/>
      <c r="M77" s="5"/>
      <c r="N77" s="41"/>
      <c r="O77" s="47"/>
      <c r="P77" s="5"/>
      <c r="Q77" s="5"/>
      <c r="R77" s="41"/>
      <c r="S77" s="47"/>
      <c r="T77" s="5"/>
      <c r="U77" s="5"/>
      <c r="V77" s="44"/>
      <c r="W77" s="50"/>
      <c r="X77" s="5"/>
      <c r="Y77" s="5"/>
      <c r="Z77" s="41"/>
      <c r="AA77" s="48"/>
      <c r="AB77" s="188">
        <v>8</v>
      </c>
      <c r="AC77" s="5">
        <v>8</v>
      </c>
      <c r="AD77" s="41">
        <v>5</v>
      </c>
      <c r="AE77" s="47" t="s">
        <v>5</v>
      </c>
      <c r="AF77" s="188"/>
      <c r="AG77" s="5"/>
      <c r="AH77" s="41"/>
      <c r="AI77" s="47"/>
      <c r="AJ77" s="6">
        <f t="shared" si="26"/>
        <v>8</v>
      </c>
      <c r="AK77" s="5">
        <f t="shared" si="27"/>
        <v>8</v>
      </c>
      <c r="AL77" s="6">
        <f t="shared" si="24"/>
        <v>5</v>
      </c>
      <c r="AM77" s="7">
        <f t="shared" si="25"/>
        <v>16</v>
      </c>
      <c r="AN77" s="293" t="s">
        <v>226</v>
      </c>
      <c r="AO77" s="293" t="s">
        <v>241</v>
      </c>
    </row>
    <row r="78" spans="1:41" ht="15.75" customHeight="1" x14ac:dyDescent="0.25">
      <c r="A78" s="257" t="s">
        <v>203</v>
      </c>
      <c r="B78" s="239" t="s">
        <v>5</v>
      </c>
      <c r="C78" s="258" t="s">
        <v>112</v>
      </c>
      <c r="D78" s="6"/>
      <c r="E78" s="5"/>
      <c r="F78" s="41"/>
      <c r="G78" s="48"/>
      <c r="H78" s="188"/>
      <c r="I78" s="5"/>
      <c r="J78" s="41"/>
      <c r="K78" s="47"/>
      <c r="L78" s="5"/>
      <c r="M78" s="5"/>
      <c r="N78" s="41"/>
      <c r="O78" s="47"/>
      <c r="P78" s="5"/>
      <c r="Q78" s="5"/>
      <c r="R78" s="41"/>
      <c r="S78" s="47"/>
      <c r="T78" s="5"/>
      <c r="U78" s="5"/>
      <c r="V78" s="45"/>
      <c r="W78" s="50"/>
      <c r="X78" s="5"/>
      <c r="Y78" s="5"/>
      <c r="Z78" s="41"/>
      <c r="AA78" s="48"/>
      <c r="AB78" s="188">
        <v>4</v>
      </c>
      <c r="AC78" s="5">
        <v>8</v>
      </c>
      <c r="AD78" s="41">
        <v>3</v>
      </c>
      <c r="AE78" s="47" t="s">
        <v>5</v>
      </c>
      <c r="AF78" s="188"/>
      <c r="AG78" s="5"/>
      <c r="AH78" s="41"/>
      <c r="AI78" s="47"/>
      <c r="AJ78" s="6">
        <f t="shared" si="26"/>
        <v>4</v>
      </c>
      <c r="AK78" s="5">
        <f t="shared" si="27"/>
        <v>8</v>
      </c>
      <c r="AL78" s="6">
        <f t="shared" si="24"/>
        <v>3</v>
      </c>
      <c r="AM78" s="7">
        <f t="shared" si="25"/>
        <v>12</v>
      </c>
      <c r="AN78" s="292" t="s">
        <v>222</v>
      </c>
      <c r="AO78" s="293" t="s">
        <v>245</v>
      </c>
    </row>
    <row r="79" spans="1:41" ht="15.75" customHeight="1" x14ac:dyDescent="0.25">
      <c r="A79" s="257" t="s">
        <v>204</v>
      </c>
      <c r="B79" s="239" t="s">
        <v>5</v>
      </c>
      <c r="C79" s="254" t="s">
        <v>83</v>
      </c>
      <c r="D79" s="6"/>
      <c r="E79" s="5"/>
      <c r="F79" s="41"/>
      <c r="G79" s="48"/>
      <c r="H79" s="188"/>
      <c r="I79" s="5"/>
      <c r="J79" s="41"/>
      <c r="K79" s="47"/>
      <c r="L79" s="5"/>
      <c r="M79" s="5"/>
      <c r="N79" s="41"/>
      <c r="O79" s="47"/>
      <c r="P79" s="5"/>
      <c r="Q79" s="5"/>
      <c r="R79" s="41"/>
      <c r="S79" s="47"/>
      <c r="T79" s="5"/>
      <c r="U79" s="5"/>
      <c r="V79" s="45"/>
      <c r="W79" s="50"/>
      <c r="X79" s="5"/>
      <c r="Y79" s="5"/>
      <c r="Z79" s="41"/>
      <c r="AA79" s="48"/>
      <c r="AB79" s="188">
        <v>8</v>
      </c>
      <c r="AC79" s="5">
        <v>4</v>
      </c>
      <c r="AD79" s="41">
        <v>3</v>
      </c>
      <c r="AE79" s="47" t="s">
        <v>5</v>
      </c>
      <c r="AF79" s="188"/>
      <c r="AG79" s="5"/>
      <c r="AH79" s="41"/>
      <c r="AI79" s="47"/>
      <c r="AJ79" s="6">
        <f t="shared" si="26"/>
        <v>8</v>
      </c>
      <c r="AK79" s="5">
        <f t="shared" si="27"/>
        <v>4</v>
      </c>
      <c r="AL79" s="6">
        <f t="shared" si="24"/>
        <v>3</v>
      </c>
      <c r="AM79" s="7">
        <f t="shared" si="25"/>
        <v>12</v>
      </c>
      <c r="AN79" s="293" t="s">
        <v>226</v>
      </c>
      <c r="AO79" s="293" t="s">
        <v>266</v>
      </c>
    </row>
    <row r="80" spans="1:41" ht="15.75" customHeight="1" x14ac:dyDescent="0.25">
      <c r="A80" s="343" t="s">
        <v>205</v>
      </c>
      <c r="B80" s="239" t="s">
        <v>5</v>
      </c>
      <c r="C80" s="341" t="s">
        <v>144</v>
      </c>
      <c r="D80" s="6"/>
      <c r="E80" s="5"/>
      <c r="F80" s="41"/>
      <c r="G80" s="48"/>
      <c r="H80" s="188"/>
      <c r="I80" s="5"/>
      <c r="J80" s="41"/>
      <c r="K80" s="47"/>
      <c r="L80" s="5"/>
      <c r="M80" s="5"/>
      <c r="N80" s="41"/>
      <c r="O80" s="47"/>
      <c r="P80" s="5"/>
      <c r="Q80" s="5"/>
      <c r="R80" s="41"/>
      <c r="S80" s="47"/>
      <c r="T80" s="5"/>
      <c r="U80" s="5"/>
      <c r="V80" s="41"/>
      <c r="W80" s="47"/>
      <c r="X80" s="5"/>
      <c r="Y80" s="5"/>
      <c r="Z80" s="44"/>
      <c r="AA80" s="46"/>
      <c r="AB80" s="188"/>
      <c r="AC80" s="5"/>
      <c r="AD80" s="41"/>
      <c r="AE80" s="47"/>
      <c r="AF80" s="188">
        <v>4</v>
      </c>
      <c r="AG80" s="5">
        <v>8</v>
      </c>
      <c r="AH80" s="44">
        <v>4</v>
      </c>
      <c r="AI80" s="50" t="s">
        <v>82</v>
      </c>
      <c r="AJ80" s="6">
        <f t="shared" si="26"/>
        <v>4</v>
      </c>
      <c r="AK80" s="5">
        <f t="shared" si="27"/>
        <v>8</v>
      </c>
      <c r="AL80" s="6">
        <f t="shared" si="24"/>
        <v>4</v>
      </c>
      <c r="AM80" s="7">
        <f t="shared" si="25"/>
        <v>12</v>
      </c>
      <c r="AN80" s="293" t="s">
        <v>226</v>
      </c>
      <c r="AO80" s="340" t="s">
        <v>239</v>
      </c>
    </row>
    <row r="81" spans="1:41" ht="15.75" customHeight="1" x14ac:dyDescent="0.25">
      <c r="A81" s="241" t="s">
        <v>206</v>
      </c>
      <c r="B81" s="239" t="s">
        <v>5</v>
      </c>
      <c r="C81" s="254" t="s">
        <v>39</v>
      </c>
      <c r="D81" s="6"/>
      <c r="E81" s="5"/>
      <c r="F81" s="41"/>
      <c r="G81" s="48"/>
      <c r="H81" s="188"/>
      <c r="I81" s="5"/>
      <c r="J81" s="41"/>
      <c r="K81" s="47"/>
      <c r="L81" s="5"/>
      <c r="M81" s="5"/>
      <c r="N81" s="41"/>
      <c r="O81" s="47"/>
      <c r="P81" s="5"/>
      <c r="Q81" s="5"/>
      <c r="R81" s="41"/>
      <c r="S81" s="47"/>
      <c r="T81" s="5"/>
      <c r="U81" s="5"/>
      <c r="V81" s="41"/>
      <c r="W81" s="47"/>
      <c r="X81" s="5"/>
      <c r="Y81" s="5"/>
      <c r="Z81" s="45"/>
      <c r="AA81" s="46"/>
      <c r="AB81" s="188"/>
      <c r="AC81" s="5"/>
      <c r="AD81" s="41"/>
      <c r="AE81" s="47"/>
      <c r="AF81" s="188">
        <v>8</v>
      </c>
      <c r="AG81" s="5">
        <v>8</v>
      </c>
      <c r="AH81" s="41">
        <v>5</v>
      </c>
      <c r="AI81" s="47" t="s">
        <v>82</v>
      </c>
      <c r="AJ81" s="6">
        <f t="shared" si="26"/>
        <v>8</v>
      </c>
      <c r="AK81" s="5">
        <f t="shared" si="27"/>
        <v>8</v>
      </c>
      <c r="AL81" s="6">
        <f t="shared" si="24"/>
        <v>5</v>
      </c>
      <c r="AM81" s="7">
        <f t="shared" si="25"/>
        <v>16</v>
      </c>
      <c r="AN81" s="293" t="s">
        <v>226</v>
      </c>
      <c r="AO81" s="292" t="s">
        <v>227</v>
      </c>
    </row>
    <row r="82" spans="1:41" ht="15.75" customHeight="1" x14ac:dyDescent="0.25">
      <c r="A82" s="257" t="s">
        <v>207</v>
      </c>
      <c r="B82" s="239" t="s">
        <v>5</v>
      </c>
      <c r="C82" s="248" t="s">
        <v>113</v>
      </c>
      <c r="D82" s="6"/>
      <c r="E82" s="5"/>
      <c r="F82" s="41"/>
      <c r="G82" s="48"/>
      <c r="H82" s="188"/>
      <c r="I82" s="5"/>
      <c r="J82" s="41"/>
      <c r="K82" s="47"/>
      <c r="L82" s="5"/>
      <c r="M82" s="5"/>
      <c r="N82" s="41"/>
      <c r="O82" s="47"/>
      <c r="P82" s="5"/>
      <c r="Q82" s="5"/>
      <c r="R82" s="41"/>
      <c r="S82" s="47"/>
      <c r="T82" s="5"/>
      <c r="U82" s="5"/>
      <c r="V82" s="41"/>
      <c r="W82" s="47"/>
      <c r="X82" s="5"/>
      <c r="Y82" s="5"/>
      <c r="Z82" s="44"/>
      <c r="AA82" s="46"/>
      <c r="AB82" s="188"/>
      <c r="AC82" s="5"/>
      <c r="AD82" s="41"/>
      <c r="AE82" s="47"/>
      <c r="AF82" s="188">
        <v>4</v>
      </c>
      <c r="AG82" s="5">
        <v>8</v>
      </c>
      <c r="AH82" s="41">
        <v>4</v>
      </c>
      <c r="AI82" s="47" t="s">
        <v>82</v>
      </c>
      <c r="AJ82" s="6">
        <f t="shared" si="26"/>
        <v>4</v>
      </c>
      <c r="AK82" s="5">
        <f t="shared" si="27"/>
        <v>8</v>
      </c>
      <c r="AL82" s="6">
        <f t="shared" si="24"/>
        <v>4</v>
      </c>
      <c r="AM82" s="7">
        <f t="shared" si="25"/>
        <v>12</v>
      </c>
      <c r="AN82" s="293" t="s">
        <v>226</v>
      </c>
      <c r="AO82" s="293" t="s">
        <v>250</v>
      </c>
    </row>
    <row r="83" spans="1:41" ht="15.75" customHeight="1" x14ac:dyDescent="0.25">
      <c r="A83" s="257" t="s">
        <v>208</v>
      </c>
      <c r="B83" s="239" t="s">
        <v>5</v>
      </c>
      <c r="C83" s="254" t="s">
        <v>114</v>
      </c>
      <c r="D83" s="6"/>
      <c r="E83" s="5"/>
      <c r="F83" s="41"/>
      <c r="G83" s="48"/>
      <c r="H83" s="188"/>
      <c r="I83" s="5"/>
      <c r="J83" s="41"/>
      <c r="K83" s="47"/>
      <c r="L83" s="5"/>
      <c r="M83" s="5"/>
      <c r="N83" s="41"/>
      <c r="O83" s="47"/>
      <c r="P83" s="5"/>
      <c r="Q83" s="5"/>
      <c r="R83" s="41"/>
      <c r="S83" s="47"/>
      <c r="T83" s="5"/>
      <c r="U83" s="5"/>
      <c r="V83" s="41"/>
      <c r="W83" s="47"/>
      <c r="X83" s="5"/>
      <c r="Y83" s="5"/>
      <c r="Z83" s="45"/>
      <c r="AA83" s="46"/>
      <c r="AB83" s="188"/>
      <c r="AC83" s="5"/>
      <c r="AD83" s="41"/>
      <c r="AE83" s="47"/>
      <c r="AF83" s="188">
        <v>8</v>
      </c>
      <c r="AG83" s="5">
        <v>4</v>
      </c>
      <c r="AH83" s="41">
        <v>4</v>
      </c>
      <c r="AI83" s="47" t="s">
        <v>82</v>
      </c>
      <c r="AJ83" s="6">
        <f t="shared" si="26"/>
        <v>8</v>
      </c>
      <c r="AK83" s="5">
        <f t="shared" si="27"/>
        <v>4</v>
      </c>
      <c r="AL83" s="6">
        <f t="shared" si="24"/>
        <v>4</v>
      </c>
      <c r="AM83" s="7">
        <f t="shared" si="25"/>
        <v>12</v>
      </c>
      <c r="AN83" s="293" t="s">
        <v>226</v>
      </c>
      <c r="AO83" s="301" t="s">
        <v>248</v>
      </c>
    </row>
    <row r="84" spans="1:41" ht="15.75" customHeight="1" x14ac:dyDescent="0.25">
      <c r="A84" s="257" t="s">
        <v>209</v>
      </c>
      <c r="B84" s="239" t="s">
        <v>5</v>
      </c>
      <c r="C84" s="254" t="s">
        <v>115</v>
      </c>
      <c r="D84" s="6"/>
      <c r="E84" s="5"/>
      <c r="F84" s="41"/>
      <c r="G84" s="48"/>
      <c r="H84" s="188"/>
      <c r="I84" s="5"/>
      <c r="J84" s="41"/>
      <c r="K84" s="47"/>
      <c r="L84" s="5"/>
      <c r="M84" s="5"/>
      <c r="N84" s="41"/>
      <c r="O84" s="47"/>
      <c r="P84" s="5"/>
      <c r="Q84" s="5"/>
      <c r="R84" s="41"/>
      <c r="S84" s="47"/>
      <c r="T84" s="5"/>
      <c r="U84" s="5"/>
      <c r="V84" s="41"/>
      <c r="W84" s="47"/>
      <c r="X84" s="5"/>
      <c r="Y84" s="5"/>
      <c r="Z84" s="44"/>
      <c r="AA84" s="46"/>
      <c r="AB84" s="188"/>
      <c r="AC84" s="5"/>
      <c r="AD84" s="41"/>
      <c r="AE84" s="47"/>
      <c r="AF84" s="5">
        <v>4</v>
      </c>
      <c r="AG84" s="5">
        <v>4</v>
      </c>
      <c r="AH84" s="227">
        <v>3</v>
      </c>
      <c r="AI84" s="228" t="s">
        <v>51</v>
      </c>
      <c r="AJ84" s="6">
        <f t="shared" si="26"/>
        <v>4</v>
      </c>
      <c r="AK84" s="5">
        <f t="shared" si="27"/>
        <v>4</v>
      </c>
      <c r="AL84" s="6">
        <f t="shared" si="24"/>
        <v>3</v>
      </c>
      <c r="AM84" s="7">
        <f t="shared" si="25"/>
        <v>8</v>
      </c>
      <c r="AN84" s="293" t="s">
        <v>226</v>
      </c>
      <c r="AO84" s="292" t="s">
        <v>267</v>
      </c>
    </row>
    <row r="85" spans="1:41" ht="15.75" customHeight="1" x14ac:dyDescent="0.25">
      <c r="A85" s="259"/>
      <c r="B85" s="239" t="s">
        <v>5</v>
      </c>
      <c r="C85" s="240"/>
      <c r="D85" s="6"/>
      <c r="E85" s="5"/>
      <c r="F85" s="41"/>
      <c r="G85" s="48"/>
      <c r="H85" s="188"/>
      <c r="I85" s="5"/>
      <c r="J85" s="41"/>
      <c r="K85" s="47"/>
      <c r="L85" s="5"/>
      <c r="M85" s="5"/>
      <c r="N85" s="41"/>
      <c r="O85" s="47"/>
      <c r="P85" s="5"/>
      <c r="Q85" s="5"/>
      <c r="R85" s="41"/>
      <c r="S85" s="47"/>
      <c r="T85" s="5"/>
      <c r="U85" s="5"/>
      <c r="V85" s="41"/>
      <c r="W85" s="47"/>
      <c r="X85" s="5"/>
      <c r="Y85" s="5"/>
      <c r="Z85" s="41"/>
      <c r="AA85" s="48"/>
      <c r="AB85" s="188"/>
      <c r="AC85" s="5"/>
      <c r="AD85" s="41"/>
      <c r="AE85" s="47"/>
      <c r="AF85" s="188"/>
      <c r="AG85" s="5"/>
      <c r="AH85" s="41"/>
      <c r="AI85" s="47"/>
      <c r="AJ85" s="6" t="str">
        <f t="shared" si="26"/>
        <v/>
      </c>
      <c r="AK85" s="5" t="str">
        <f t="shared" si="27"/>
        <v/>
      </c>
      <c r="AL85" s="6" t="str">
        <f t="shared" si="24"/>
        <v/>
      </c>
      <c r="AM85" s="7" t="str">
        <f t="shared" si="25"/>
        <v/>
      </c>
      <c r="AN85" s="292"/>
      <c r="AO85" s="292"/>
    </row>
    <row r="86" spans="1:41" ht="15.75" customHeight="1" x14ac:dyDescent="0.25">
      <c r="A86" s="259"/>
      <c r="B86" s="239" t="s">
        <v>5</v>
      </c>
      <c r="C86" s="248"/>
      <c r="D86" s="6"/>
      <c r="E86" s="5"/>
      <c r="F86" s="41"/>
      <c r="G86" s="48"/>
      <c r="H86" s="188"/>
      <c r="I86" s="5"/>
      <c r="J86" s="41"/>
      <c r="K86" s="47"/>
      <c r="L86" s="5"/>
      <c r="M86" s="5"/>
      <c r="N86" s="41"/>
      <c r="O86" s="47"/>
      <c r="P86" s="5"/>
      <c r="Q86" s="5"/>
      <c r="R86" s="41"/>
      <c r="S86" s="47"/>
      <c r="T86" s="5"/>
      <c r="U86" s="5"/>
      <c r="V86" s="41"/>
      <c r="W86" s="47"/>
      <c r="X86" s="5"/>
      <c r="Y86" s="5"/>
      <c r="Z86" s="41"/>
      <c r="AA86" s="48"/>
      <c r="AB86" s="188"/>
      <c r="AC86" s="5"/>
      <c r="AD86" s="41"/>
      <c r="AE86" s="47"/>
      <c r="AF86" s="188"/>
      <c r="AG86" s="5"/>
      <c r="AH86" s="41"/>
      <c r="AI86" s="47"/>
      <c r="AJ86" s="6" t="str">
        <f t="shared" si="26"/>
        <v/>
      </c>
      <c r="AK86" s="5" t="str">
        <f t="shared" si="27"/>
        <v/>
      </c>
      <c r="AL86" s="6" t="str">
        <f t="shared" si="24"/>
        <v/>
      </c>
      <c r="AM86" s="7" t="str">
        <f t="shared" si="25"/>
        <v/>
      </c>
      <c r="AN86" s="292"/>
      <c r="AO86" s="292"/>
    </row>
    <row r="87" spans="1:41" ht="15.75" customHeight="1" x14ac:dyDescent="0.25">
      <c r="A87" s="260"/>
      <c r="B87" s="239" t="s">
        <v>10</v>
      </c>
      <c r="C87" s="248" t="s">
        <v>69</v>
      </c>
      <c r="D87" s="6"/>
      <c r="E87" s="5"/>
      <c r="F87" s="41"/>
      <c r="G87" s="48"/>
      <c r="H87" s="188"/>
      <c r="I87" s="5"/>
      <c r="J87" s="41"/>
      <c r="K87" s="47"/>
      <c r="L87" s="5"/>
      <c r="M87" s="5"/>
      <c r="N87" s="41"/>
      <c r="O87" s="47"/>
      <c r="P87" s="5"/>
      <c r="Q87" s="5"/>
      <c r="R87" s="41"/>
      <c r="S87" s="47"/>
      <c r="T87" s="5">
        <v>4</v>
      </c>
      <c r="U87" s="5">
        <v>4</v>
      </c>
      <c r="V87" s="41">
        <v>3</v>
      </c>
      <c r="W87" s="47" t="s">
        <v>51</v>
      </c>
      <c r="X87" s="5"/>
      <c r="Y87" s="5"/>
      <c r="Z87" s="41"/>
      <c r="AA87" s="48"/>
      <c r="AB87" s="188"/>
      <c r="AC87" s="5"/>
      <c r="AD87" s="41"/>
      <c r="AE87" s="47"/>
      <c r="AF87" s="188"/>
      <c r="AG87" s="5"/>
      <c r="AH87" s="41"/>
      <c r="AI87" s="47"/>
      <c r="AJ87" s="6">
        <f t="shared" si="26"/>
        <v>4</v>
      </c>
      <c r="AK87" s="5">
        <f t="shared" si="27"/>
        <v>4</v>
      </c>
      <c r="AL87" s="6">
        <f t="shared" si="24"/>
        <v>3</v>
      </c>
      <c r="AM87" s="7">
        <f t="shared" si="25"/>
        <v>8</v>
      </c>
      <c r="AN87" s="292"/>
      <c r="AO87" s="292"/>
    </row>
    <row r="88" spans="1:41" ht="15.75" customHeight="1" x14ac:dyDescent="0.25">
      <c r="A88" s="260"/>
      <c r="B88" s="239" t="s">
        <v>10</v>
      </c>
      <c r="C88" s="248" t="s">
        <v>70</v>
      </c>
      <c r="D88" s="6"/>
      <c r="E88" s="5"/>
      <c r="F88" s="41"/>
      <c r="G88" s="48"/>
      <c r="H88" s="188"/>
      <c r="I88" s="5"/>
      <c r="J88" s="41"/>
      <c r="K88" s="47"/>
      <c r="L88" s="5"/>
      <c r="M88" s="5"/>
      <c r="N88" s="41"/>
      <c r="O88" s="47"/>
      <c r="P88" s="5"/>
      <c r="Q88" s="5"/>
      <c r="R88" s="41"/>
      <c r="S88" s="47"/>
      <c r="T88" s="5"/>
      <c r="U88" s="5"/>
      <c r="V88" s="41"/>
      <c r="W88" s="47"/>
      <c r="X88" s="5">
        <v>4</v>
      </c>
      <c r="Y88" s="5">
        <v>4</v>
      </c>
      <c r="Z88" s="41">
        <v>3</v>
      </c>
      <c r="AA88" s="48" t="s">
        <v>51</v>
      </c>
      <c r="AB88" s="188"/>
      <c r="AC88" s="5"/>
      <c r="AD88" s="41"/>
      <c r="AE88" s="47"/>
      <c r="AF88" s="188"/>
      <c r="AG88" s="5"/>
      <c r="AH88" s="41"/>
      <c r="AI88" s="47"/>
      <c r="AJ88" s="6">
        <f t="shared" si="26"/>
        <v>4</v>
      </c>
      <c r="AK88" s="5">
        <f t="shared" si="27"/>
        <v>4</v>
      </c>
      <c r="AL88" s="6">
        <f t="shared" si="24"/>
        <v>3</v>
      </c>
      <c r="AM88" s="7">
        <f t="shared" si="25"/>
        <v>8</v>
      </c>
      <c r="AN88" s="292"/>
      <c r="AO88" s="292"/>
    </row>
    <row r="89" spans="1:41" ht="15.75" customHeight="1" x14ac:dyDescent="0.25">
      <c r="A89" s="259"/>
      <c r="B89" s="239" t="s">
        <v>10</v>
      </c>
      <c r="C89" s="248" t="s">
        <v>71</v>
      </c>
      <c r="D89" s="6"/>
      <c r="E89" s="5"/>
      <c r="F89" s="41"/>
      <c r="G89" s="48"/>
      <c r="H89" s="188"/>
      <c r="I89" s="5"/>
      <c r="J89" s="41"/>
      <c r="K89" s="47"/>
      <c r="L89" s="5"/>
      <c r="M89" s="5"/>
      <c r="N89" s="41"/>
      <c r="O89" s="47"/>
      <c r="P89" s="5"/>
      <c r="Q89" s="5"/>
      <c r="R89" s="41"/>
      <c r="S89" s="47"/>
      <c r="T89" s="5"/>
      <c r="U89" s="5"/>
      <c r="V89" s="41"/>
      <c r="W89" s="47"/>
      <c r="X89" s="5"/>
      <c r="Y89" s="5"/>
      <c r="Z89" s="41"/>
      <c r="AA89" s="48"/>
      <c r="AB89" s="188">
        <v>4</v>
      </c>
      <c r="AC89" s="5">
        <v>4</v>
      </c>
      <c r="AD89" s="41">
        <v>3</v>
      </c>
      <c r="AE89" s="47" t="s">
        <v>51</v>
      </c>
      <c r="AF89" s="188"/>
      <c r="AG89" s="5"/>
      <c r="AH89" s="41"/>
      <c r="AI89" s="47"/>
      <c r="AJ89" s="6">
        <f t="shared" si="26"/>
        <v>4</v>
      </c>
      <c r="AK89" s="5">
        <f t="shared" si="27"/>
        <v>4</v>
      </c>
      <c r="AL89" s="6">
        <f t="shared" si="24"/>
        <v>3</v>
      </c>
      <c r="AM89" s="7">
        <f t="shared" si="25"/>
        <v>8</v>
      </c>
      <c r="AN89" s="292"/>
      <c r="AO89" s="292"/>
    </row>
    <row r="90" spans="1:41" ht="15.75" customHeight="1" x14ac:dyDescent="0.25">
      <c r="A90" s="259"/>
      <c r="B90" s="239" t="s">
        <v>10</v>
      </c>
      <c r="C90" s="248" t="s">
        <v>72</v>
      </c>
      <c r="D90" s="6"/>
      <c r="E90" s="5"/>
      <c r="F90" s="41"/>
      <c r="G90" s="48"/>
      <c r="H90" s="188"/>
      <c r="I90" s="5"/>
      <c r="J90" s="41"/>
      <c r="K90" s="47"/>
      <c r="L90" s="5"/>
      <c r="M90" s="5"/>
      <c r="N90" s="41"/>
      <c r="O90" s="47"/>
      <c r="P90" s="5"/>
      <c r="Q90" s="5"/>
      <c r="R90" s="41"/>
      <c r="S90" s="47"/>
      <c r="T90" s="5"/>
      <c r="U90" s="5"/>
      <c r="V90" s="41"/>
      <c r="W90" s="47"/>
      <c r="X90" s="5"/>
      <c r="Y90" s="5"/>
      <c r="Z90" s="41"/>
      <c r="AA90" s="48"/>
      <c r="AB90" s="188"/>
      <c r="AC90" s="5"/>
      <c r="AD90" s="41"/>
      <c r="AE90" s="47"/>
      <c r="AF90" s="188">
        <v>4</v>
      </c>
      <c r="AG90" s="5">
        <v>4</v>
      </c>
      <c r="AH90" s="41">
        <v>3</v>
      </c>
      <c r="AI90" s="47" t="s">
        <v>51</v>
      </c>
      <c r="AJ90" s="6">
        <f t="shared" si="26"/>
        <v>4</v>
      </c>
      <c r="AK90" s="5">
        <f t="shared" si="27"/>
        <v>4</v>
      </c>
      <c r="AL90" s="6">
        <f t="shared" si="24"/>
        <v>3</v>
      </c>
      <c r="AM90" s="7">
        <f t="shared" si="25"/>
        <v>8</v>
      </c>
      <c r="AN90" s="292"/>
      <c r="AO90" s="292"/>
    </row>
    <row r="91" spans="1:41" ht="15.75" customHeight="1" x14ac:dyDescent="0.25">
      <c r="A91" s="260" t="s">
        <v>210</v>
      </c>
      <c r="B91" s="239" t="s">
        <v>10</v>
      </c>
      <c r="C91" s="248" t="s">
        <v>67</v>
      </c>
      <c r="D91" s="6"/>
      <c r="E91" s="5"/>
      <c r="F91" s="41"/>
      <c r="G91" s="48"/>
      <c r="H91" s="188"/>
      <c r="I91" s="5"/>
      <c r="J91" s="41"/>
      <c r="K91" s="47"/>
      <c r="L91" s="5"/>
      <c r="M91" s="5"/>
      <c r="N91" s="41"/>
      <c r="O91" s="47"/>
      <c r="P91" s="5"/>
      <c r="Q91" s="5"/>
      <c r="R91" s="41"/>
      <c r="S91" s="47"/>
      <c r="T91" s="5"/>
      <c r="U91" s="5"/>
      <c r="V91" s="41"/>
      <c r="W91" s="47"/>
      <c r="X91" s="5"/>
      <c r="Y91" s="5"/>
      <c r="Z91" s="41"/>
      <c r="AA91" s="48"/>
      <c r="AB91" s="188">
        <v>16</v>
      </c>
      <c r="AC91" s="5"/>
      <c r="AD91" s="41">
        <v>8</v>
      </c>
      <c r="AE91" s="47" t="s">
        <v>51</v>
      </c>
      <c r="AF91" s="188"/>
      <c r="AG91" s="5"/>
      <c r="AH91" s="41"/>
      <c r="AI91" s="47"/>
      <c r="AJ91" s="6">
        <f t="shared" si="26"/>
        <v>16</v>
      </c>
      <c r="AK91" s="5" t="str">
        <f t="shared" si="27"/>
        <v/>
      </c>
      <c r="AL91" s="6">
        <f t="shared" si="24"/>
        <v>8</v>
      </c>
      <c r="AM91" s="7">
        <f t="shared" si="25"/>
        <v>16</v>
      </c>
      <c r="AN91" s="293" t="s">
        <v>226</v>
      </c>
      <c r="AO91" s="292" t="s">
        <v>129</v>
      </c>
    </row>
    <row r="92" spans="1:41" ht="15.75" customHeight="1" thickBot="1" x14ac:dyDescent="0.3">
      <c r="A92" s="260" t="s">
        <v>211</v>
      </c>
      <c r="B92" s="239" t="s">
        <v>10</v>
      </c>
      <c r="C92" s="248" t="s">
        <v>66</v>
      </c>
      <c r="D92" s="6"/>
      <c r="E92" s="5"/>
      <c r="F92" s="41"/>
      <c r="G92" s="48"/>
      <c r="H92" s="188"/>
      <c r="I92" s="5"/>
      <c r="J92" s="41"/>
      <c r="K92" s="47"/>
      <c r="L92" s="5"/>
      <c r="M92" s="5"/>
      <c r="N92" s="41"/>
      <c r="O92" s="47"/>
      <c r="P92" s="5"/>
      <c r="Q92" s="5"/>
      <c r="R92" s="41"/>
      <c r="S92" s="47"/>
      <c r="T92" s="5"/>
      <c r="U92" s="5"/>
      <c r="V92" s="41"/>
      <c r="W92" s="52"/>
      <c r="X92" s="5"/>
      <c r="Y92" s="5"/>
      <c r="Z92" s="41"/>
      <c r="AA92" s="48"/>
      <c r="AB92" s="188"/>
      <c r="AC92" s="5"/>
      <c r="AD92" s="41"/>
      <c r="AE92" s="52"/>
      <c r="AF92" s="188"/>
      <c r="AG92" s="5">
        <v>24</v>
      </c>
      <c r="AH92" s="41">
        <v>7</v>
      </c>
      <c r="AI92" s="47" t="s">
        <v>52</v>
      </c>
      <c r="AJ92" s="6" t="str">
        <f t="shared" si="26"/>
        <v/>
      </c>
      <c r="AK92" s="5">
        <f t="shared" si="27"/>
        <v>24</v>
      </c>
      <c r="AL92" s="6">
        <f t="shared" si="24"/>
        <v>7</v>
      </c>
      <c r="AM92" s="7">
        <f t="shared" si="25"/>
        <v>24</v>
      </c>
      <c r="AN92" s="293" t="s">
        <v>226</v>
      </c>
      <c r="AO92" s="305" t="s">
        <v>146</v>
      </c>
    </row>
    <row r="93" spans="1:41" s="4" customFormat="1" ht="15.75" customHeight="1" thickBot="1" x14ac:dyDescent="0.3">
      <c r="A93" s="261"/>
      <c r="B93" s="386" t="s">
        <v>143</v>
      </c>
      <c r="C93" s="386"/>
      <c r="D93" s="213" t="str">
        <f>IF(SUM(D70:D92)=0,"",SUM(D70:D92))</f>
        <v/>
      </c>
      <c r="E93" s="12" t="str">
        <f>IF(SUM(E70:E92)=0,"",SUM(E70:E92))</f>
        <v/>
      </c>
      <c r="F93" s="10" t="str">
        <f>IF(SUM(F70:F92)=0,"",SUM(F70:F92))</f>
        <v/>
      </c>
      <c r="G93" s="69"/>
      <c r="H93" s="200" t="str">
        <f>IF(SUM(H70:H92)=0,"",SUM(H70:H92))</f>
        <v/>
      </c>
      <c r="I93" s="12" t="str">
        <f>IF(SUM(I70:I92)=0,"",SUM(I70:I92))</f>
        <v/>
      </c>
      <c r="J93" s="10" t="str">
        <f>IF(SUM(J70:J92)=0,"",SUM(J70:J92))</f>
        <v/>
      </c>
      <c r="K93" s="70"/>
      <c r="L93" s="12" t="str">
        <f>IF(SUM(L70:L92)=0,"",SUM(L70:L92))</f>
        <v/>
      </c>
      <c r="M93" s="12" t="str">
        <f>IF(SUM(M70:M92)=0,"",SUM(M70:M92))</f>
        <v/>
      </c>
      <c r="N93" s="10" t="str">
        <f>IF(SUM(N70:N92)=0,"",SUM(N70:N92))</f>
        <v/>
      </c>
      <c r="O93" s="70"/>
      <c r="P93" s="12" t="str">
        <f>IF(SUM(P70:P92)=0,"",SUM(P70:P92))</f>
        <v/>
      </c>
      <c r="Q93" s="12" t="str">
        <f>IF(SUM(Q70:Q92)=0,"",SUM(Q70:Q92))</f>
        <v/>
      </c>
      <c r="R93" s="10" t="str">
        <f>IF(SUM(R70:R92)=0,"",SUM(R70:R92))</f>
        <v/>
      </c>
      <c r="S93" s="70"/>
      <c r="T93" s="12">
        <f>IF(SUM(T70:T92)=0,"",SUM(T70:T92))</f>
        <v>8</v>
      </c>
      <c r="U93" s="12">
        <f>IF(SUM(U70:U92)=0,"",SUM(U70:U92))</f>
        <v>8</v>
      </c>
      <c r="V93" s="57">
        <f>IF(SUM(V70:V92)=0,"",SUM(V70:V92))</f>
        <v>5</v>
      </c>
      <c r="W93" s="70"/>
      <c r="X93" s="12">
        <f>IF(SUM(X70:X92)=0,"",SUM(X70:X92))</f>
        <v>28</v>
      </c>
      <c r="Y93" s="12">
        <f>IF(SUM(Y70:Y92)=0,"",SUM(Y70:Y92))</f>
        <v>36</v>
      </c>
      <c r="Z93" s="10">
        <f>IF(SUM(Z70:Z92)=0,"",SUM(Z70:Z92))</f>
        <v>20</v>
      </c>
      <c r="AA93" s="69"/>
      <c r="AB93" s="200">
        <f>IF(SUM(AB70:AB92)=0,"",SUM(AB70:AB92))</f>
        <v>44</v>
      </c>
      <c r="AC93" s="12">
        <f>IF(SUM(AC70:AC92)=0,"",SUM(AC70:AC92))</f>
        <v>32</v>
      </c>
      <c r="AD93" s="57">
        <f>IF(SUM(AD70:AD92)=0,"",SUM(AD70:AD92))</f>
        <v>25</v>
      </c>
      <c r="AE93" s="70"/>
      <c r="AF93" s="200">
        <f>IF(SUM(AF70:AF92)=0,"",SUM(AF70:AF92))</f>
        <v>32</v>
      </c>
      <c r="AG93" s="12">
        <f>IF(SUM(AG70:AG92)=0,"",SUM(AG70:AG92))</f>
        <v>60</v>
      </c>
      <c r="AH93" s="10">
        <f>IF(SUM(AH70:AH92)=0,"",SUM(AH70:AH92))</f>
        <v>30</v>
      </c>
      <c r="AI93" s="70"/>
      <c r="AJ93" s="59">
        <f t="shared" ref="AJ93:AM93" si="28">IF(SUM(AJ70:AJ92)=0,"",SUM(AJ70:AJ92))</f>
        <v>112</v>
      </c>
      <c r="AK93" s="10">
        <f t="shared" si="28"/>
        <v>136</v>
      </c>
      <c r="AL93" s="10">
        <f t="shared" si="28"/>
        <v>80</v>
      </c>
      <c r="AM93" s="61">
        <f t="shared" si="28"/>
        <v>248</v>
      </c>
      <c r="AN93" s="129"/>
      <c r="AO93" s="129"/>
    </row>
    <row r="94" spans="1:41" s="30" customFormat="1" ht="21.95" customHeight="1" thickBot="1" x14ac:dyDescent="0.3">
      <c r="A94" s="262"/>
      <c r="B94" s="379" t="s">
        <v>6</v>
      </c>
      <c r="C94" s="380"/>
      <c r="D94" s="77">
        <f>IF((SUM(D10:D24)+SUM(D27:D41)+SUM(D44:D67)+SUM(D70:D92))=0,"",(SUM(D10:D24)+SUM(D27:D41)+SUM(D44:D67)+SUM(D70:D92)))</f>
        <v>52</v>
      </c>
      <c r="E94" s="77">
        <f>IF((SUM(E10:E24)+SUM(E27:E41)+SUM(E44:E67)+SUM(E70:E92))=0,"",(SUM(E10:E24)+SUM(E27:E41)+SUM(E44:E67)+SUM(E70:E92)))</f>
        <v>64</v>
      </c>
      <c r="F94" s="78">
        <f>IF(SUM(F10:F24)+SUM(F27:F41)+SUM(F44:F67)+(SUM(F70:F92))=0,"",SUM(F10:F24)+SUM(F27:F41)+SUM(F44:F67)+SUM(F70:F92))</f>
        <v>30</v>
      </c>
      <c r="G94" s="199"/>
      <c r="H94" s="201">
        <f>IF((SUM(H10:H24)+SUM(H27:H41)+SUM(H44:H67)+SUM(H70:H92))=0,"",(SUM(H10:H24)+SUM(H27:H41)+SUM(H44:H67)+SUM(H70:H92)))</f>
        <v>40</v>
      </c>
      <c r="I94" s="77">
        <f>IF((SUM(I10:I24)+SUM(I27:I41)+SUM(I44:I67)+SUM(I70:I92))=0,"",(SUM(I10:I24)+SUM(I27:I41)+SUM(I44:I67)+SUM(I70:I92)))</f>
        <v>64</v>
      </c>
      <c r="J94" s="78">
        <f>IF(SUM(J10:J24)+SUM(J27:J41)+SUM(J44:J67)+(SUM(J70:J92))=0,"",SUM(J10:J24)+SUM(J27:J41)+SUM(J44:J67)+SUM(J70:J92))</f>
        <v>30</v>
      </c>
      <c r="K94" s="79"/>
      <c r="L94" s="77">
        <f>IF((SUM(L10:L24)+SUM(L27:L41)+SUM(L44:L67)+SUM(L70:L92))=0,"",(SUM(L10:L24)+SUM(L27:L41)+SUM(L44:L67)+SUM(L70:L92)))</f>
        <v>48</v>
      </c>
      <c r="M94" s="77">
        <f>IF((SUM(M10:M24)+SUM(M27:M41)+SUM(M44:M67)+SUM(M70:M92))=0,"",(SUM(M10:M24)+SUM(M27:M41)+SUM(M44:M67)+SUM(M70:M92)))</f>
        <v>56</v>
      </c>
      <c r="N94" s="78">
        <f>IF(SUM(N10:N24)+SUM(N27:N41)+SUM(N44:N67)+(SUM(N70:N92))=0,"",SUM(N10:N24)+SUM(N27:N41)+SUM(N44:N67)+SUM(N70:N92))</f>
        <v>30</v>
      </c>
      <c r="O94" s="79"/>
      <c r="P94" s="77">
        <f>IF((SUM(P10:P24)+SUM(P27:P41)+SUM(P44:P67)+SUM(P70:P92))=0,"",(SUM(P10:P24)+SUM(P27:P41)+SUM(P44:P67)+SUM(P70:P92)))</f>
        <v>54</v>
      </c>
      <c r="Q94" s="77">
        <f>IF((SUM(Q10:Q24)+SUM(Q27:Q41)+SUM(Q44:Q67)+SUM(Q70:Q92))=0,"",(SUM(Q10:Q24)+SUM(Q27:Q41)+SUM(Q44:Q67)+SUM(Q70:Q92)))</f>
        <v>50</v>
      </c>
      <c r="R94" s="78">
        <f>IF(SUM(R10:R24)+SUM(R27:R41)+SUM(R44:R67)+(SUM(R70:R92))=0,"",SUM(R10:R24)+SUM(R27:R41)+SUM(R44:R67)+SUM(R70:R92))</f>
        <v>30</v>
      </c>
      <c r="S94" s="79"/>
      <c r="T94" s="77">
        <f>IF((SUM(T10:T24)+SUM(T27:T41)+SUM(T44:T67)+SUM(T70:T92))=0,"",(SUM(T10:T24)+SUM(T27:T41)+SUM(T44:T67)+SUM(T70:T92)))</f>
        <v>40</v>
      </c>
      <c r="U94" s="77">
        <f>IF((SUM(U10:U24)+SUM(U27:U41)+SUM(U44:U67)+SUM(U70:U92))=0,"",(SUM(U10:U24)+SUM(U27:U41)+SUM(U44:U67)+SUM(U70:U92)))</f>
        <v>52</v>
      </c>
      <c r="V94" s="78">
        <f>IF(SUM(V10:V24)+SUM(V27:V41)+SUM(V44:V67)+(SUM(V70:V92))=0,"",SUM(V10:V24)+SUM(V27:V41)+SUM(V44:V67)+SUM(V70:V92))</f>
        <v>30</v>
      </c>
      <c r="W94" s="79"/>
      <c r="X94" s="77">
        <f>IF((SUM(X10:X24)+SUM(X27:X41)+SUM(X44:X67)+SUM(X70:X92))=0,"",(SUM(X10:X24)+SUM(X27:X41)+SUM(X44:X67)+SUM(X70:X92)))</f>
        <v>44</v>
      </c>
      <c r="Y94" s="77">
        <f>IF((SUM(Y10:Y24)+SUM(Y27:Y41)+SUM(Y44:Y67)+SUM(Y70:Y92))=0,"",(SUM(Y10:Y24)+SUM(Y27:Y41)+SUM(Y44:Y67)+SUM(Y70:Y92)))</f>
        <v>56</v>
      </c>
      <c r="Z94" s="78">
        <f>IF(SUM(Z10:Z24)+SUM(Z27:Z41)+SUM(Z44:Z67)+(SUM(Z70:Z92))=0,"",SUM(Z10:Z24)+SUM(Z27:Z41)+SUM(Z44:Z67)+SUM(Z70:Z92))</f>
        <v>30</v>
      </c>
      <c r="AA94" s="199"/>
      <c r="AB94" s="201">
        <f>IF((SUM(AB10:AB24)+SUM(AB27:AB41)+SUM(AB44:AB67)+SUM(AB70:AB92))=0,"",(SUM(AB10:AB24)+SUM(AB27:AB41)+SUM(AB44:AB67)+SUM(AB70:AB92)))</f>
        <v>52</v>
      </c>
      <c r="AC94" s="77">
        <f>IF((SUM(AC10:AC24)+SUM(AC27:AC41)+SUM(AC44:AC67)+SUM(AC70:AC92))=0,"",(SUM(AC10:AC24)+SUM(AC27:AC41)+SUM(AC44:AC67)+SUM(AC70:AC92)))</f>
        <v>40</v>
      </c>
      <c r="AD94" s="78">
        <f>IF(SUM(AD10:AD24)+SUM(AD27:AD41)+SUM(AD44:AD67)+(SUM(AD70:AD92))=0,"",SUM(AD10:AD24)+SUM(AD27:AD41)+SUM(AD44:AD67)+SUM(AD70:AD92))</f>
        <v>30</v>
      </c>
      <c r="AE94" s="79"/>
      <c r="AF94" s="201">
        <f>IF((SUM(AF10:AF24)+SUM(AF27:AF41)+SUM(AF44:AF67)+SUM(AF70:AF92))=0,"",(SUM(AF10:AF24)+SUM(AF27:AF41)+SUM(AF44:AF67)+SUM(AF70:AF92)))</f>
        <v>32</v>
      </c>
      <c r="AG94" s="77">
        <f>IF((SUM(AG10:AG24)+SUM(AG27:AG41)+SUM(AG44:AG67)+SUM(AG70:AG92))=0,"",(SUM(AG10:AG24)+SUM(AG27:AG41)+SUM(AG44:AG67)+SUM(AG70:AG92)))</f>
        <v>60</v>
      </c>
      <c r="AH94" s="78">
        <f>IF(SUM(AH10:AH24)+SUM(AH27:AH41)+SUM(AH44:AH67)+(SUM(AH70:AH92))=0,"",SUM(AH10:AH24)+SUM(AH27:AH41)+SUM(AH44:AH67)+SUM(AH70:AH92))</f>
        <v>30</v>
      </c>
      <c r="AI94" s="79"/>
      <c r="AJ94" s="76">
        <f t="shared" ref="AJ94:AM94" si="29">IF(SUM(AJ10:AJ24)+SUM(AJ27:AJ41)+SUM(AJ44:AJ67)+(SUM(AJ70:AJ92))=0,"",SUM(AJ10:AJ24)+SUM(AJ27:AJ41)+SUM(AJ44:AJ67)+SUM(AJ70:AJ92))</f>
        <v>362</v>
      </c>
      <c r="AK94" s="78">
        <f t="shared" si="29"/>
        <v>442</v>
      </c>
      <c r="AL94" s="78">
        <f t="shared" si="29"/>
        <v>240</v>
      </c>
      <c r="AM94" s="80">
        <f t="shared" si="29"/>
        <v>804</v>
      </c>
      <c r="AN94" s="167"/>
      <c r="AO94" s="167"/>
    </row>
    <row r="95" spans="1:41" ht="15.75" customHeight="1" x14ac:dyDescent="0.2">
      <c r="A95" s="237">
        <v>5</v>
      </c>
      <c r="B95" s="375" t="s">
        <v>7</v>
      </c>
      <c r="C95" s="376"/>
      <c r="D95" s="367"/>
      <c r="E95" s="367"/>
      <c r="F95" s="367"/>
      <c r="G95" s="367"/>
      <c r="H95" s="367"/>
      <c r="I95" s="367"/>
      <c r="J95" s="367"/>
      <c r="K95" s="367"/>
      <c r="L95" s="367"/>
      <c r="M95" s="367"/>
      <c r="N95" s="367"/>
      <c r="O95" s="367"/>
      <c r="P95" s="367"/>
      <c r="Q95" s="367"/>
      <c r="R95" s="367"/>
      <c r="S95" s="367"/>
      <c r="T95" s="367"/>
      <c r="U95" s="367"/>
      <c r="V95" s="367"/>
      <c r="W95" s="367"/>
      <c r="X95" s="367"/>
      <c r="Y95" s="367"/>
      <c r="Z95" s="367"/>
      <c r="AA95" s="367"/>
      <c r="AB95" s="367"/>
      <c r="AC95" s="367"/>
      <c r="AD95" s="367"/>
      <c r="AE95" s="367"/>
      <c r="AF95" s="367"/>
      <c r="AG95" s="367"/>
      <c r="AH95" s="367"/>
      <c r="AI95" s="367"/>
      <c r="AJ95" s="367"/>
      <c r="AK95" s="367"/>
      <c r="AL95" s="367"/>
      <c r="AM95" s="385"/>
      <c r="AN95" s="168"/>
      <c r="AO95" s="168"/>
    </row>
    <row r="96" spans="1:41" s="106" customFormat="1" ht="15.75" customHeight="1" x14ac:dyDescent="0.25">
      <c r="A96" s="246"/>
      <c r="B96" s="239"/>
      <c r="C96" s="248"/>
      <c r="D96" s="6"/>
      <c r="E96" s="5"/>
      <c r="F96" s="81" t="s">
        <v>8</v>
      </c>
      <c r="G96" s="17"/>
      <c r="H96" s="5"/>
      <c r="I96" s="5"/>
      <c r="J96" s="81" t="s">
        <v>8</v>
      </c>
      <c r="K96" s="17"/>
      <c r="L96" s="5"/>
      <c r="M96" s="5"/>
      <c r="N96" s="81" t="s">
        <v>8</v>
      </c>
      <c r="O96" s="17"/>
      <c r="P96" s="5"/>
      <c r="Q96" s="5"/>
      <c r="R96" s="81" t="s">
        <v>8</v>
      </c>
      <c r="S96" s="17"/>
      <c r="T96" s="5"/>
      <c r="U96" s="5"/>
      <c r="V96" s="81" t="s">
        <v>8</v>
      </c>
      <c r="W96" s="17"/>
      <c r="X96" s="188"/>
      <c r="Y96" s="5"/>
      <c r="Z96" s="81" t="s">
        <v>8</v>
      </c>
      <c r="AA96" s="17"/>
      <c r="AB96" s="6"/>
      <c r="AC96" s="5"/>
      <c r="AD96" s="81" t="s">
        <v>8</v>
      </c>
      <c r="AE96" s="17"/>
      <c r="AF96" s="188"/>
      <c r="AG96" s="5"/>
      <c r="AH96" s="81" t="s">
        <v>8</v>
      </c>
      <c r="AI96" s="17"/>
      <c r="AJ96" s="6" t="str">
        <f t="shared" ref="AJ96" si="30">IF((D96+H96+L96+P96+T96+X96+AB96+AF96)=0,"",(D96+H96+L96+P96+T96+X96+AB96+AF96))</f>
        <v/>
      </c>
      <c r="AK96" s="5" t="str">
        <f t="shared" ref="AK96" si="31">IF((E96+I96+M96+Q96+U96+Y96+AC96+AG96)=0,"",(E96+I96+M96+Q96+U96+Y96+AC96+AG96))</f>
        <v/>
      </c>
      <c r="AL96" s="81" t="s">
        <v>8</v>
      </c>
      <c r="AM96" s="7" t="str">
        <f t="shared" ref="AM96:AM110" si="32">IF(D96+E96+H96+I96+L96+M96+P96+Q96+T96+U96+X96+Y96+AB96+AC96+AF96+AG96=0,"",D96+E96+H96+I96+L96+M96+P96+Q96+T96+U96+X96+Y96+AB96+AC96+AF96+AG96)</f>
        <v/>
      </c>
      <c r="AN96" s="173"/>
      <c r="AO96" s="173"/>
    </row>
    <row r="97" spans="1:41" s="106" customFormat="1" ht="15.75" customHeight="1" x14ac:dyDescent="0.25">
      <c r="A97" s="246"/>
      <c r="B97" s="239"/>
      <c r="C97" s="248"/>
      <c r="D97" s="6"/>
      <c r="E97" s="5"/>
      <c r="F97" s="81" t="s">
        <v>8</v>
      </c>
      <c r="G97" s="17"/>
      <c r="H97" s="5"/>
      <c r="I97" s="5"/>
      <c r="J97" s="81" t="s">
        <v>8</v>
      </c>
      <c r="K97" s="17"/>
      <c r="L97" s="5"/>
      <c r="M97" s="5"/>
      <c r="N97" s="81" t="s">
        <v>8</v>
      </c>
      <c r="O97" s="17"/>
      <c r="P97" s="5"/>
      <c r="Q97" s="5"/>
      <c r="R97" s="81" t="s">
        <v>8</v>
      </c>
      <c r="S97" s="17"/>
      <c r="T97" s="5"/>
      <c r="U97" s="5"/>
      <c r="V97" s="81" t="s">
        <v>8</v>
      </c>
      <c r="W97" s="17"/>
      <c r="X97" s="188"/>
      <c r="Y97" s="5"/>
      <c r="Z97" s="81" t="s">
        <v>8</v>
      </c>
      <c r="AA97" s="17"/>
      <c r="AB97" s="6"/>
      <c r="AC97" s="5"/>
      <c r="AD97" s="81" t="s">
        <v>8</v>
      </c>
      <c r="AE97" s="17"/>
      <c r="AF97" s="188"/>
      <c r="AG97" s="5"/>
      <c r="AH97" s="81" t="s">
        <v>8</v>
      </c>
      <c r="AI97" s="17"/>
      <c r="AJ97" s="6" t="str">
        <f t="shared" ref="AJ97:AJ110" si="33">IF((D97+H97+L97+P97+T97+X97+AB97+AF97)=0,"",(D97+H97+L97+P97+T97+X97+AB97+AF97))</f>
        <v/>
      </c>
      <c r="AK97" s="5" t="str">
        <f t="shared" ref="AK97:AK110" si="34">IF((E97+I97+M97+Q97+U97+Y97+AC97+AG97)=0,"",(E97+I97+M97+Q97+U97+Y97+AC97+AG97))</f>
        <v/>
      </c>
      <c r="AL97" s="81" t="s">
        <v>8</v>
      </c>
      <c r="AM97" s="7" t="str">
        <f t="shared" si="32"/>
        <v/>
      </c>
      <c r="AN97" s="172"/>
      <c r="AO97" s="172"/>
    </row>
    <row r="98" spans="1:41" s="106" customFormat="1" ht="15.75" customHeight="1" x14ac:dyDescent="0.25">
      <c r="A98" s="246"/>
      <c r="B98" s="239"/>
      <c r="C98" s="248"/>
      <c r="D98" s="6"/>
      <c r="E98" s="5"/>
      <c r="F98" s="81" t="s">
        <v>8</v>
      </c>
      <c r="G98" s="17"/>
      <c r="H98" s="5"/>
      <c r="I98" s="5"/>
      <c r="J98" s="81" t="s">
        <v>8</v>
      </c>
      <c r="K98" s="17"/>
      <c r="L98" s="5"/>
      <c r="M98" s="5"/>
      <c r="N98" s="81" t="s">
        <v>8</v>
      </c>
      <c r="O98" s="17"/>
      <c r="P98" s="5"/>
      <c r="Q98" s="5"/>
      <c r="R98" s="81" t="s">
        <v>8</v>
      </c>
      <c r="S98" s="17"/>
      <c r="T98" s="5"/>
      <c r="U98" s="5"/>
      <c r="V98" s="81" t="s">
        <v>8</v>
      </c>
      <c r="W98" s="17"/>
      <c r="X98" s="188"/>
      <c r="Y98" s="5"/>
      <c r="Z98" s="81" t="s">
        <v>8</v>
      </c>
      <c r="AA98" s="17"/>
      <c r="AB98" s="6"/>
      <c r="AC98" s="5"/>
      <c r="AD98" s="81" t="s">
        <v>8</v>
      </c>
      <c r="AE98" s="17"/>
      <c r="AF98" s="188"/>
      <c r="AG98" s="5"/>
      <c r="AH98" s="81" t="s">
        <v>8</v>
      </c>
      <c r="AI98" s="17"/>
      <c r="AJ98" s="6" t="str">
        <f t="shared" si="33"/>
        <v/>
      </c>
      <c r="AK98" s="5" t="str">
        <f t="shared" si="34"/>
        <v/>
      </c>
      <c r="AL98" s="81" t="s">
        <v>8</v>
      </c>
      <c r="AM98" s="7" t="str">
        <f t="shared" si="32"/>
        <v/>
      </c>
      <c r="AN98" s="172"/>
      <c r="AO98" s="172"/>
    </row>
    <row r="99" spans="1:41" s="106" customFormat="1" ht="15.75" customHeight="1" x14ac:dyDescent="0.25">
      <c r="A99" s="246"/>
      <c r="B99" s="239"/>
      <c r="C99" s="248"/>
      <c r="D99" s="6"/>
      <c r="E99" s="5"/>
      <c r="F99" s="81" t="s">
        <v>8</v>
      </c>
      <c r="G99" s="17"/>
      <c r="H99" s="5"/>
      <c r="I99" s="5"/>
      <c r="J99" s="81" t="s">
        <v>8</v>
      </c>
      <c r="K99" s="17"/>
      <c r="L99" s="5"/>
      <c r="M99" s="5"/>
      <c r="N99" s="81" t="s">
        <v>8</v>
      </c>
      <c r="O99" s="17"/>
      <c r="P99" s="5"/>
      <c r="Q99" s="5"/>
      <c r="R99" s="81" t="s">
        <v>8</v>
      </c>
      <c r="S99" s="17"/>
      <c r="T99" s="5"/>
      <c r="U99" s="5"/>
      <c r="V99" s="81" t="s">
        <v>8</v>
      </c>
      <c r="W99" s="17"/>
      <c r="X99" s="188"/>
      <c r="Y99" s="5"/>
      <c r="Z99" s="81" t="s">
        <v>8</v>
      </c>
      <c r="AA99" s="17"/>
      <c r="AB99" s="6"/>
      <c r="AC99" s="5"/>
      <c r="AD99" s="81" t="s">
        <v>8</v>
      </c>
      <c r="AE99" s="17"/>
      <c r="AF99" s="188"/>
      <c r="AG99" s="5"/>
      <c r="AH99" s="81" t="s">
        <v>8</v>
      </c>
      <c r="AI99" s="17"/>
      <c r="AJ99" s="6" t="str">
        <f t="shared" si="33"/>
        <v/>
      </c>
      <c r="AK99" s="5" t="str">
        <f t="shared" si="34"/>
        <v/>
      </c>
      <c r="AL99" s="81" t="s">
        <v>8</v>
      </c>
      <c r="AM99" s="7" t="str">
        <f t="shared" si="32"/>
        <v/>
      </c>
      <c r="AN99" s="172"/>
      <c r="AO99" s="172"/>
    </row>
    <row r="100" spans="1:41" s="106" customFormat="1" ht="15.75" customHeight="1" x14ac:dyDescent="0.25">
      <c r="A100" s="246"/>
      <c r="B100" s="239"/>
      <c r="C100" s="248"/>
      <c r="D100" s="6"/>
      <c r="E100" s="5"/>
      <c r="F100" s="81" t="s">
        <v>8</v>
      </c>
      <c r="G100" s="17"/>
      <c r="H100" s="5"/>
      <c r="I100" s="5"/>
      <c r="J100" s="81" t="s">
        <v>8</v>
      </c>
      <c r="K100" s="17"/>
      <c r="L100" s="5"/>
      <c r="M100" s="5"/>
      <c r="N100" s="81" t="s">
        <v>8</v>
      </c>
      <c r="O100" s="17"/>
      <c r="P100" s="5"/>
      <c r="Q100" s="5"/>
      <c r="R100" s="81" t="s">
        <v>8</v>
      </c>
      <c r="S100" s="17"/>
      <c r="T100" s="5"/>
      <c r="U100" s="5"/>
      <c r="V100" s="81" t="s">
        <v>8</v>
      </c>
      <c r="W100" s="17"/>
      <c r="X100" s="188"/>
      <c r="Y100" s="5"/>
      <c r="Z100" s="81" t="s">
        <v>8</v>
      </c>
      <c r="AA100" s="17"/>
      <c r="AB100" s="6"/>
      <c r="AC100" s="5"/>
      <c r="AD100" s="81" t="s">
        <v>8</v>
      </c>
      <c r="AE100" s="17"/>
      <c r="AF100" s="188"/>
      <c r="AG100" s="5"/>
      <c r="AH100" s="81" t="s">
        <v>8</v>
      </c>
      <c r="AI100" s="17"/>
      <c r="AJ100" s="6" t="str">
        <f t="shared" si="33"/>
        <v/>
      </c>
      <c r="AK100" s="5" t="str">
        <f t="shared" si="34"/>
        <v/>
      </c>
      <c r="AL100" s="81" t="s">
        <v>8</v>
      </c>
      <c r="AM100" s="7" t="str">
        <f t="shared" si="32"/>
        <v/>
      </c>
      <c r="AN100" s="172"/>
      <c r="AO100" s="172"/>
    </row>
    <row r="101" spans="1:41" s="106" customFormat="1" ht="15.75" customHeight="1" x14ac:dyDescent="0.25">
      <c r="A101" s="246"/>
      <c r="B101" s="239"/>
      <c r="C101" s="248"/>
      <c r="D101" s="6"/>
      <c r="E101" s="5"/>
      <c r="F101" s="81" t="s">
        <v>8</v>
      </c>
      <c r="G101" s="17"/>
      <c r="H101" s="5"/>
      <c r="I101" s="5"/>
      <c r="J101" s="81" t="s">
        <v>8</v>
      </c>
      <c r="K101" s="17"/>
      <c r="L101" s="5"/>
      <c r="M101" s="5"/>
      <c r="N101" s="81" t="s">
        <v>8</v>
      </c>
      <c r="O101" s="17"/>
      <c r="P101" s="5"/>
      <c r="Q101" s="5"/>
      <c r="R101" s="81" t="s">
        <v>8</v>
      </c>
      <c r="S101" s="17"/>
      <c r="T101" s="5"/>
      <c r="U101" s="5"/>
      <c r="V101" s="81" t="s">
        <v>8</v>
      </c>
      <c r="W101" s="17"/>
      <c r="X101" s="188"/>
      <c r="Y101" s="5"/>
      <c r="Z101" s="81" t="s">
        <v>8</v>
      </c>
      <c r="AA101" s="17"/>
      <c r="AB101" s="6"/>
      <c r="AC101" s="5"/>
      <c r="AD101" s="81" t="s">
        <v>8</v>
      </c>
      <c r="AE101" s="17"/>
      <c r="AF101" s="188"/>
      <c r="AG101" s="5"/>
      <c r="AH101" s="81" t="s">
        <v>8</v>
      </c>
      <c r="AI101" s="17"/>
      <c r="AJ101" s="6" t="str">
        <f t="shared" si="33"/>
        <v/>
      </c>
      <c r="AK101" s="5" t="str">
        <f t="shared" si="34"/>
        <v/>
      </c>
      <c r="AL101" s="81" t="s">
        <v>8</v>
      </c>
      <c r="AM101" s="7" t="str">
        <f t="shared" si="32"/>
        <v/>
      </c>
      <c r="AN101" s="172"/>
      <c r="AO101" s="172"/>
    </row>
    <row r="102" spans="1:41" ht="15.75" customHeight="1" x14ac:dyDescent="0.25">
      <c r="A102" s="246"/>
      <c r="B102" s="239"/>
      <c r="C102" s="248"/>
      <c r="D102" s="6"/>
      <c r="E102" s="5"/>
      <c r="F102" s="81" t="s">
        <v>8</v>
      </c>
      <c r="G102" s="17"/>
      <c r="H102" s="5"/>
      <c r="I102" s="5"/>
      <c r="J102" s="81" t="s">
        <v>8</v>
      </c>
      <c r="K102" s="17"/>
      <c r="L102" s="5"/>
      <c r="M102" s="5"/>
      <c r="N102" s="81" t="s">
        <v>8</v>
      </c>
      <c r="O102" s="17"/>
      <c r="P102" s="5"/>
      <c r="Q102" s="5"/>
      <c r="R102" s="81" t="s">
        <v>8</v>
      </c>
      <c r="S102" s="17"/>
      <c r="T102" s="5"/>
      <c r="U102" s="5"/>
      <c r="V102" s="81" t="s">
        <v>8</v>
      </c>
      <c r="W102" s="17"/>
      <c r="X102" s="188"/>
      <c r="Y102" s="5"/>
      <c r="Z102" s="81" t="s">
        <v>8</v>
      </c>
      <c r="AA102" s="17"/>
      <c r="AB102" s="6"/>
      <c r="AC102" s="5"/>
      <c r="AD102" s="81" t="s">
        <v>8</v>
      </c>
      <c r="AE102" s="17"/>
      <c r="AF102" s="188"/>
      <c r="AG102" s="5"/>
      <c r="AH102" s="81" t="s">
        <v>8</v>
      </c>
      <c r="AI102" s="17"/>
      <c r="AJ102" s="6" t="str">
        <f t="shared" si="33"/>
        <v/>
      </c>
      <c r="AK102" s="5" t="str">
        <f t="shared" si="34"/>
        <v/>
      </c>
      <c r="AL102" s="81" t="s">
        <v>8</v>
      </c>
      <c r="AM102" s="7" t="str">
        <f t="shared" si="32"/>
        <v/>
      </c>
      <c r="AN102" s="172"/>
      <c r="AO102" s="172"/>
    </row>
    <row r="103" spans="1:41" ht="15.75" customHeight="1" x14ac:dyDescent="0.25">
      <c r="A103" s="246"/>
      <c r="B103" s="239"/>
      <c r="C103" s="248"/>
      <c r="D103" s="6"/>
      <c r="E103" s="5"/>
      <c r="F103" s="81" t="s">
        <v>8</v>
      </c>
      <c r="G103" s="17"/>
      <c r="H103" s="5"/>
      <c r="I103" s="5"/>
      <c r="J103" s="81" t="s">
        <v>8</v>
      </c>
      <c r="K103" s="17"/>
      <c r="L103" s="5"/>
      <c r="M103" s="5"/>
      <c r="N103" s="81" t="s">
        <v>8</v>
      </c>
      <c r="O103" s="17"/>
      <c r="P103" s="5"/>
      <c r="Q103" s="5"/>
      <c r="R103" s="81" t="s">
        <v>8</v>
      </c>
      <c r="S103" s="17"/>
      <c r="T103" s="5"/>
      <c r="U103" s="5"/>
      <c r="V103" s="81" t="s">
        <v>8</v>
      </c>
      <c r="W103" s="17"/>
      <c r="X103" s="188"/>
      <c r="Y103" s="5"/>
      <c r="Z103" s="81" t="s">
        <v>8</v>
      </c>
      <c r="AA103" s="17"/>
      <c r="AB103" s="6"/>
      <c r="AC103" s="5"/>
      <c r="AD103" s="81" t="s">
        <v>8</v>
      </c>
      <c r="AE103" s="17"/>
      <c r="AF103" s="188"/>
      <c r="AG103" s="5"/>
      <c r="AH103" s="81" t="s">
        <v>8</v>
      </c>
      <c r="AI103" s="17"/>
      <c r="AJ103" s="6" t="str">
        <f t="shared" si="33"/>
        <v/>
      </c>
      <c r="AK103" s="5" t="str">
        <f t="shared" si="34"/>
        <v/>
      </c>
      <c r="AL103" s="81" t="s">
        <v>8</v>
      </c>
      <c r="AM103" s="7" t="str">
        <f t="shared" si="32"/>
        <v/>
      </c>
      <c r="AN103" s="172"/>
      <c r="AO103" s="172"/>
    </row>
    <row r="104" spans="1:41" ht="15.75" customHeight="1" x14ac:dyDescent="0.25">
      <c r="A104" s="246"/>
      <c r="B104" s="239"/>
      <c r="C104" s="248"/>
      <c r="D104" s="6"/>
      <c r="E104" s="5"/>
      <c r="F104" s="81" t="s">
        <v>8</v>
      </c>
      <c r="G104" s="17"/>
      <c r="H104" s="5"/>
      <c r="I104" s="5"/>
      <c r="J104" s="81" t="s">
        <v>8</v>
      </c>
      <c r="K104" s="17"/>
      <c r="L104" s="5"/>
      <c r="M104" s="5"/>
      <c r="N104" s="81" t="s">
        <v>8</v>
      </c>
      <c r="O104" s="17"/>
      <c r="P104" s="5"/>
      <c r="Q104" s="5"/>
      <c r="R104" s="81" t="s">
        <v>8</v>
      </c>
      <c r="S104" s="17"/>
      <c r="T104" s="5"/>
      <c r="U104" s="5"/>
      <c r="V104" s="81" t="s">
        <v>8</v>
      </c>
      <c r="W104" s="17"/>
      <c r="X104" s="188"/>
      <c r="Y104" s="5"/>
      <c r="Z104" s="81" t="s">
        <v>8</v>
      </c>
      <c r="AA104" s="17"/>
      <c r="AB104" s="6"/>
      <c r="AC104" s="5"/>
      <c r="AD104" s="81" t="s">
        <v>8</v>
      </c>
      <c r="AE104" s="17"/>
      <c r="AF104" s="188"/>
      <c r="AG104" s="5"/>
      <c r="AH104" s="81" t="s">
        <v>8</v>
      </c>
      <c r="AI104" s="17"/>
      <c r="AJ104" s="6" t="str">
        <f t="shared" si="33"/>
        <v/>
      </c>
      <c r="AK104" s="5" t="str">
        <f t="shared" si="34"/>
        <v/>
      </c>
      <c r="AL104" s="81" t="s">
        <v>8</v>
      </c>
      <c r="AM104" s="7" t="str">
        <f t="shared" si="32"/>
        <v/>
      </c>
      <c r="AN104" s="172"/>
      <c r="AO104" s="172"/>
    </row>
    <row r="105" spans="1:41" ht="15.75" customHeight="1" x14ac:dyDescent="0.25">
      <c r="A105" s="246"/>
      <c r="B105" s="239"/>
      <c r="C105" s="248"/>
      <c r="D105" s="6"/>
      <c r="E105" s="5"/>
      <c r="F105" s="81" t="s">
        <v>8</v>
      </c>
      <c r="G105" s="17"/>
      <c r="H105" s="5"/>
      <c r="I105" s="5"/>
      <c r="J105" s="81" t="s">
        <v>8</v>
      </c>
      <c r="K105" s="17"/>
      <c r="L105" s="5"/>
      <c r="M105" s="5"/>
      <c r="N105" s="81" t="s">
        <v>8</v>
      </c>
      <c r="O105" s="17"/>
      <c r="P105" s="5"/>
      <c r="Q105" s="5"/>
      <c r="R105" s="81" t="s">
        <v>8</v>
      </c>
      <c r="S105" s="17"/>
      <c r="T105" s="5"/>
      <c r="U105" s="5"/>
      <c r="V105" s="81" t="s">
        <v>8</v>
      </c>
      <c r="W105" s="17"/>
      <c r="X105" s="188"/>
      <c r="Y105" s="5"/>
      <c r="Z105" s="81" t="s">
        <v>8</v>
      </c>
      <c r="AA105" s="17"/>
      <c r="AB105" s="6"/>
      <c r="AC105" s="5"/>
      <c r="AD105" s="81" t="s">
        <v>8</v>
      </c>
      <c r="AE105" s="17"/>
      <c r="AF105" s="188"/>
      <c r="AG105" s="5"/>
      <c r="AH105" s="81" t="s">
        <v>8</v>
      </c>
      <c r="AI105" s="17"/>
      <c r="AJ105" s="6" t="str">
        <f t="shared" si="33"/>
        <v/>
      </c>
      <c r="AK105" s="5" t="str">
        <f t="shared" si="34"/>
        <v/>
      </c>
      <c r="AL105" s="81" t="s">
        <v>8</v>
      </c>
      <c r="AM105" s="7" t="str">
        <f t="shared" si="32"/>
        <v/>
      </c>
      <c r="AN105" s="172"/>
      <c r="AO105" s="172"/>
    </row>
    <row r="106" spans="1:41" ht="15.75" customHeight="1" x14ac:dyDescent="0.25">
      <c r="A106" s="246"/>
      <c r="B106" s="239"/>
      <c r="C106" s="248"/>
      <c r="D106" s="6"/>
      <c r="E106" s="5"/>
      <c r="F106" s="81" t="s">
        <v>8</v>
      </c>
      <c r="G106" s="17"/>
      <c r="H106" s="5"/>
      <c r="I106" s="5"/>
      <c r="J106" s="81" t="s">
        <v>8</v>
      </c>
      <c r="K106" s="17"/>
      <c r="L106" s="5"/>
      <c r="M106" s="5"/>
      <c r="N106" s="81" t="s">
        <v>8</v>
      </c>
      <c r="O106" s="17"/>
      <c r="P106" s="5"/>
      <c r="Q106" s="5"/>
      <c r="R106" s="81" t="s">
        <v>8</v>
      </c>
      <c r="S106" s="17"/>
      <c r="T106" s="5"/>
      <c r="U106" s="5"/>
      <c r="V106" s="81" t="s">
        <v>8</v>
      </c>
      <c r="W106" s="17"/>
      <c r="X106" s="188"/>
      <c r="Y106" s="5"/>
      <c r="Z106" s="81" t="s">
        <v>8</v>
      </c>
      <c r="AA106" s="17"/>
      <c r="AB106" s="6"/>
      <c r="AC106" s="5"/>
      <c r="AD106" s="81" t="s">
        <v>8</v>
      </c>
      <c r="AE106" s="17"/>
      <c r="AF106" s="188"/>
      <c r="AG106" s="5"/>
      <c r="AH106" s="81" t="s">
        <v>8</v>
      </c>
      <c r="AI106" s="17"/>
      <c r="AJ106" s="6" t="str">
        <f t="shared" si="33"/>
        <v/>
      </c>
      <c r="AK106" s="5" t="str">
        <f t="shared" si="34"/>
        <v/>
      </c>
      <c r="AL106" s="81" t="s">
        <v>8</v>
      </c>
      <c r="AM106" s="7" t="str">
        <f t="shared" si="32"/>
        <v/>
      </c>
      <c r="AN106" s="172"/>
      <c r="AO106" s="172"/>
    </row>
    <row r="107" spans="1:41" ht="15.75" customHeight="1" x14ac:dyDescent="0.25">
      <c r="A107" s="246"/>
      <c r="B107" s="239"/>
      <c r="C107" s="248"/>
      <c r="D107" s="6"/>
      <c r="E107" s="5"/>
      <c r="F107" s="81" t="s">
        <v>8</v>
      </c>
      <c r="G107" s="17"/>
      <c r="H107" s="5"/>
      <c r="I107" s="5"/>
      <c r="J107" s="81" t="s">
        <v>8</v>
      </c>
      <c r="K107" s="17"/>
      <c r="L107" s="5"/>
      <c r="M107" s="5"/>
      <c r="N107" s="81" t="s">
        <v>8</v>
      </c>
      <c r="O107" s="17"/>
      <c r="P107" s="5"/>
      <c r="Q107" s="5"/>
      <c r="R107" s="81" t="s">
        <v>8</v>
      </c>
      <c r="S107" s="17"/>
      <c r="T107" s="5"/>
      <c r="U107" s="5"/>
      <c r="V107" s="81" t="s">
        <v>8</v>
      </c>
      <c r="W107" s="17"/>
      <c r="X107" s="188"/>
      <c r="Y107" s="5"/>
      <c r="Z107" s="81" t="s">
        <v>8</v>
      </c>
      <c r="AA107" s="17"/>
      <c r="AB107" s="6"/>
      <c r="AC107" s="5"/>
      <c r="AD107" s="81" t="s">
        <v>8</v>
      </c>
      <c r="AE107" s="17"/>
      <c r="AF107" s="188"/>
      <c r="AG107" s="5"/>
      <c r="AH107" s="81" t="s">
        <v>8</v>
      </c>
      <c r="AI107" s="17"/>
      <c r="AJ107" s="6" t="str">
        <f t="shared" si="33"/>
        <v/>
      </c>
      <c r="AK107" s="5" t="str">
        <f t="shared" si="34"/>
        <v/>
      </c>
      <c r="AL107" s="81" t="s">
        <v>8</v>
      </c>
      <c r="AM107" s="7" t="str">
        <f t="shared" si="32"/>
        <v/>
      </c>
      <c r="AN107" s="172"/>
      <c r="AO107" s="172"/>
    </row>
    <row r="108" spans="1:41" ht="15.75" customHeight="1" x14ac:dyDescent="0.25">
      <c r="A108" s="246"/>
      <c r="B108" s="239"/>
      <c r="C108" s="248"/>
      <c r="D108" s="6"/>
      <c r="E108" s="5"/>
      <c r="F108" s="81" t="s">
        <v>8</v>
      </c>
      <c r="G108" s="17"/>
      <c r="H108" s="5"/>
      <c r="I108" s="5"/>
      <c r="J108" s="81" t="s">
        <v>8</v>
      </c>
      <c r="K108" s="17"/>
      <c r="L108" s="5"/>
      <c r="M108" s="5"/>
      <c r="N108" s="81" t="s">
        <v>8</v>
      </c>
      <c r="O108" s="17"/>
      <c r="P108" s="5"/>
      <c r="Q108" s="5"/>
      <c r="R108" s="81" t="s">
        <v>8</v>
      </c>
      <c r="S108" s="17"/>
      <c r="T108" s="5"/>
      <c r="U108" s="5"/>
      <c r="V108" s="81" t="s">
        <v>8</v>
      </c>
      <c r="W108" s="17"/>
      <c r="X108" s="188"/>
      <c r="Y108" s="5"/>
      <c r="Z108" s="81" t="s">
        <v>8</v>
      </c>
      <c r="AA108" s="17"/>
      <c r="AB108" s="6"/>
      <c r="AC108" s="5"/>
      <c r="AD108" s="81" t="s">
        <v>8</v>
      </c>
      <c r="AE108" s="17"/>
      <c r="AF108" s="188"/>
      <c r="AG108" s="5"/>
      <c r="AH108" s="81" t="s">
        <v>8</v>
      </c>
      <c r="AI108" s="17"/>
      <c r="AJ108" s="6" t="str">
        <f t="shared" si="33"/>
        <v/>
      </c>
      <c r="AK108" s="5" t="str">
        <f t="shared" si="34"/>
        <v/>
      </c>
      <c r="AL108" s="81" t="s">
        <v>8</v>
      </c>
      <c r="AM108" s="7" t="str">
        <f t="shared" si="32"/>
        <v/>
      </c>
      <c r="AN108" s="166"/>
      <c r="AO108" s="166"/>
    </row>
    <row r="109" spans="1:41" s="105" customFormat="1" ht="15.75" customHeight="1" x14ac:dyDescent="0.25">
      <c r="A109" s="246"/>
      <c r="B109" s="239"/>
      <c r="C109" s="240" t="s">
        <v>33</v>
      </c>
      <c r="D109" s="214"/>
      <c r="E109" s="5"/>
      <c r="F109" s="81" t="s">
        <v>8</v>
      </c>
      <c r="G109" s="110"/>
      <c r="H109" s="104"/>
      <c r="I109" s="5"/>
      <c r="J109" s="81" t="s">
        <v>8</v>
      </c>
      <c r="K109" s="110"/>
      <c r="L109" s="5"/>
      <c r="M109" s="5"/>
      <c r="N109" s="81" t="s">
        <v>8</v>
      </c>
      <c r="O109" s="110"/>
      <c r="P109" s="5"/>
      <c r="Q109" s="5"/>
      <c r="R109" s="81" t="s">
        <v>8</v>
      </c>
      <c r="S109" s="110"/>
      <c r="T109" s="5"/>
      <c r="U109" s="5"/>
      <c r="V109" s="81" t="s">
        <v>8</v>
      </c>
      <c r="W109" s="110"/>
      <c r="X109" s="188"/>
      <c r="Y109" s="5"/>
      <c r="Z109" s="81" t="s">
        <v>8</v>
      </c>
      <c r="AA109" s="203"/>
      <c r="AB109" s="6"/>
      <c r="AC109" s="5"/>
      <c r="AD109" s="81" t="s">
        <v>8</v>
      </c>
      <c r="AE109" s="110"/>
      <c r="AF109" s="188"/>
      <c r="AG109" s="5"/>
      <c r="AH109" s="81" t="s">
        <v>8</v>
      </c>
      <c r="AI109" s="47"/>
      <c r="AJ109" s="6" t="str">
        <f t="shared" si="33"/>
        <v/>
      </c>
      <c r="AK109" s="5" t="str">
        <f t="shared" si="34"/>
        <v/>
      </c>
      <c r="AL109" s="81" t="s">
        <v>8</v>
      </c>
      <c r="AM109" s="7" t="str">
        <f t="shared" si="32"/>
        <v/>
      </c>
      <c r="AN109" s="166"/>
      <c r="AO109" s="166"/>
    </row>
    <row r="110" spans="1:41" ht="15.75" customHeight="1" thickBot="1" x14ac:dyDescent="0.3">
      <c r="A110" s="246"/>
      <c r="B110" s="239"/>
      <c r="C110" s="240" t="s">
        <v>32</v>
      </c>
      <c r="D110" s="215"/>
      <c r="E110" s="5"/>
      <c r="F110" s="81" t="s">
        <v>8</v>
      </c>
      <c r="G110" s="37"/>
      <c r="H110" s="33"/>
      <c r="I110" s="5"/>
      <c r="J110" s="81" t="s">
        <v>8</v>
      </c>
      <c r="K110" s="37"/>
      <c r="L110" s="5"/>
      <c r="M110" s="5"/>
      <c r="N110" s="82" t="s">
        <v>8</v>
      </c>
      <c r="O110" s="37"/>
      <c r="P110" s="5"/>
      <c r="Q110" s="5"/>
      <c r="R110" s="82" t="s">
        <v>8</v>
      </c>
      <c r="S110" s="37"/>
      <c r="T110" s="5"/>
      <c r="U110" s="5"/>
      <c r="V110" s="82" t="s">
        <v>8</v>
      </c>
      <c r="W110" s="37"/>
      <c r="X110" s="188"/>
      <c r="Y110" s="5"/>
      <c r="Z110" s="82" t="s">
        <v>8</v>
      </c>
      <c r="AA110" s="47"/>
      <c r="AB110" s="6"/>
      <c r="AC110" s="5"/>
      <c r="AD110" s="82" t="s">
        <v>8</v>
      </c>
      <c r="AE110" s="37"/>
      <c r="AF110" s="188"/>
      <c r="AG110" s="5"/>
      <c r="AH110" s="82" t="s">
        <v>8</v>
      </c>
      <c r="AI110" s="47"/>
      <c r="AJ110" s="6" t="str">
        <f t="shared" si="33"/>
        <v/>
      </c>
      <c r="AK110" s="5" t="str">
        <f t="shared" si="34"/>
        <v/>
      </c>
      <c r="AL110" s="83" t="s">
        <v>8</v>
      </c>
      <c r="AM110" s="7" t="str">
        <f t="shared" si="32"/>
        <v/>
      </c>
      <c r="AN110" s="166"/>
      <c r="AO110" s="166"/>
    </row>
    <row r="111" spans="1:41" ht="15.75" customHeight="1" thickBot="1" x14ac:dyDescent="0.3">
      <c r="A111" s="263"/>
      <c r="B111" s="377" t="s">
        <v>68</v>
      </c>
      <c r="C111" s="378"/>
      <c r="D111" s="14" t="str">
        <f>IF(SUM(D96:D110)=0,"",SUM(D96:D110))</f>
        <v/>
      </c>
      <c r="E111" s="14" t="str">
        <f>IF(SUM(E96:E110)=0,"",SUM(E96:E110))</f>
        <v/>
      </c>
      <c r="F111" s="85" t="s">
        <v>8</v>
      </c>
      <c r="G111" s="70"/>
      <c r="H111" s="14" t="str">
        <f>IF(SUM(H96:H110)=0,"",SUM(H96:H110))</f>
        <v/>
      </c>
      <c r="I111" s="14" t="str">
        <f>IF(SUM(I96:I110)=0,"",SUM(I96:I110))</f>
        <v/>
      </c>
      <c r="J111" s="85" t="s">
        <v>8</v>
      </c>
      <c r="K111" s="70"/>
      <c r="L111" s="14" t="str">
        <f>IF(SUM(L96:L110)=0,"",SUM(L96:L110))</f>
        <v/>
      </c>
      <c r="M111" s="14" t="str">
        <f>IF(SUM(M96:M110)=0,"",SUM(M96:M110))</f>
        <v/>
      </c>
      <c r="N111" s="85" t="s">
        <v>8</v>
      </c>
      <c r="O111" s="70"/>
      <c r="P111" s="14" t="str">
        <f>IF(SUM(P96:P110)=0,"",SUM(P96:P110))</f>
        <v/>
      </c>
      <c r="Q111" s="14" t="str">
        <f>IF(SUM(Q96:Q110)=0,"",SUM(Q96:Q110))</f>
        <v/>
      </c>
      <c r="R111" s="85" t="s">
        <v>8</v>
      </c>
      <c r="S111" s="70"/>
      <c r="T111" s="14" t="str">
        <f>IF(SUM(T96:T110)=0,"",SUM(T96:T110))</f>
        <v/>
      </c>
      <c r="U111" s="14" t="str">
        <f>IF(SUM(U96:U110)=0,"",SUM(U96:U110))</f>
        <v/>
      </c>
      <c r="V111" s="85" t="s">
        <v>8</v>
      </c>
      <c r="W111" s="70"/>
      <c r="X111" s="204" t="str">
        <f>IF(SUM(X96:X110)=0,"",SUM(X96:X110))</f>
        <v/>
      </c>
      <c r="Y111" s="14" t="str">
        <f>IF(SUM(Y96:Y110)=0,"",SUM(Y96:Y110))</f>
        <v/>
      </c>
      <c r="Z111" s="85" t="s">
        <v>8</v>
      </c>
      <c r="AA111" s="70"/>
      <c r="AB111" s="84" t="str">
        <f>IF(SUM(AB96:AB110)=0,"",SUM(AB96:AB110))</f>
        <v/>
      </c>
      <c r="AC111" s="14" t="str">
        <f>IF(SUM(AC96:AC110)=0,"",SUM(AC96:AC110))</f>
        <v/>
      </c>
      <c r="AD111" s="85" t="s">
        <v>8</v>
      </c>
      <c r="AE111" s="70"/>
      <c r="AF111" s="204" t="str">
        <f>IF(SUM(AF96:AF110)=0,"",SUM(AF96:AF110))</f>
        <v/>
      </c>
      <c r="AG111" s="14" t="str">
        <f>IF(SUM(AG96:AG110)=0,"",SUM(AG96:AG110))</f>
        <v/>
      </c>
      <c r="AH111" s="85" t="s">
        <v>8</v>
      </c>
      <c r="AI111" s="70"/>
      <c r="AJ111" s="84" t="str">
        <f>IF(SUM(AJ96:AJ110)=0,"",SUM(AJ96:AJ110))</f>
        <v/>
      </c>
      <c r="AK111" s="14" t="str">
        <f>IF(SUM(AK96:AK110)=0,"",SUM(AK96:AK110))</f>
        <v/>
      </c>
      <c r="AL111" s="86"/>
      <c r="AM111" s="61" t="str">
        <f>IF(SUM(AM96:AM110)=0,"",SUM(AM96:AM110))</f>
        <v/>
      </c>
      <c r="AN111" s="129"/>
      <c r="AO111" s="129"/>
    </row>
    <row r="112" spans="1:41" s="15" customFormat="1" ht="21.95" customHeight="1" thickBot="1" x14ac:dyDescent="0.3">
      <c r="A112" s="264"/>
      <c r="B112" s="381" t="s">
        <v>29</v>
      </c>
      <c r="C112" s="382"/>
      <c r="D112" s="77">
        <f>IF((SUM(D10:D24)+SUM(D27:D41)+SUM(D44:D67)+SUM(D70:D92)+SUM(D96:D110))=0,"",(SUM(D10:D24)+SUM(D27:D41)+SUM(D44:D67)+SUM(D70:D92)+SUM(D96:D110)))</f>
        <v>52</v>
      </c>
      <c r="E112" s="77">
        <f>IF((SUM(E10:E24)+SUM(E27:E41)+SUM(E44:E67)+SUM(E70:E92)+SUM(E96:E110))=0,"",(SUM(E10:E24)+SUM(E27:E41)+SUM(E44:E67)+SUM(E70:E92)+SUM(E96:E110)))</f>
        <v>64</v>
      </c>
      <c r="F112" s="161" t="s">
        <v>8</v>
      </c>
      <c r="G112" s="79"/>
      <c r="H112" s="77">
        <f>IF((SUM(H10:H24)+SUM(H27:H41)+SUM(H44:H67)+SUM(H70:H92)+SUM(H96:H110))=0,"",(SUM(H10:H24)+SUM(H27:H41)+SUM(H44:H67)+SUM(H70:H92)+SUM(H96:H110)))</f>
        <v>40</v>
      </c>
      <c r="I112" s="77">
        <f>IF((SUM(I10:I24)+SUM(I27:I41)+SUM(I44:I67)+SUM(I70:I92)+SUM(I96:I110))=0,"",(SUM(I10:I24)+SUM(I27:I41)+SUM(I44:I67)+SUM(I70:I92)+SUM(I96:I110)))</f>
        <v>64</v>
      </c>
      <c r="J112" s="161" t="s">
        <v>8</v>
      </c>
      <c r="K112" s="79"/>
      <c r="L112" s="77">
        <f>IF((SUM(L10:L24)+SUM(L27:L41)+SUM(L44:L67)+SUM(L70:L92)+SUM(L96:L110))=0,"",(SUM(L10:L24)+SUM(L27:L41)+SUM(L44:L67)+SUM(L70:L92)+SUM(L96:L110)))</f>
        <v>48</v>
      </c>
      <c r="M112" s="77">
        <f>IF((SUM(M10:M24)+SUM(M27:M41)+SUM(M44:M67)+SUM(M70:M92)+SUM(M96:M110))=0,"",(SUM(M10:M24)+SUM(M27:M41)+SUM(M44:M67)+SUM(M70:M92)+SUM(M96:M110)))</f>
        <v>56</v>
      </c>
      <c r="N112" s="161" t="s">
        <v>8</v>
      </c>
      <c r="O112" s="79"/>
      <c r="P112" s="77">
        <f>IF((SUM(P10:P24)+SUM(P27:P41)+SUM(P44:P67)+SUM(P70:P92)+SUM(P96:P110))=0,"",(SUM(P10:P24)+SUM(P27:P41)+SUM(P44:P67)+SUM(P70:P92)+SUM(P96:P110)))</f>
        <v>54</v>
      </c>
      <c r="Q112" s="77">
        <f>IF((SUM(Q10:Q24)+SUM(Q27:Q41)+SUM(Q44:Q67)+SUM(Q70:Q92)+SUM(Q96:Q110))=0,"",(SUM(Q10:Q24)+SUM(Q27:Q41)+SUM(Q44:Q67)+SUM(Q70:Q92)+SUM(Q96:Q110)))</f>
        <v>50</v>
      </c>
      <c r="R112" s="161" t="s">
        <v>8</v>
      </c>
      <c r="S112" s="79"/>
      <c r="T112" s="77">
        <f>IF((SUM(T10:T24)+SUM(T27:T41)+SUM(T44:T67)+SUM(T70:T92)+SUM(T96:T110))=0,"",(SUM(T10:T24)+SUM(T27:T41)+SUM(T44:T67)+SUM(T70:T92)+SUM(T96:T110)))</f>
        <v>40</v>
      </c>
      <c r="U112" s="77">
        <f>IF((SUM(U10:U24)+SUM(U27:U41)+SUM(U44:U67)+SUM(U70:U92)+SUM(U96:U110))=0,"",(SUM(U10:U24)+SUM(U27:U41)+SUM(U44:U67)+SUM(U70:U92)+SUM(U96:U110)))</f>
        <v>52</v>
      </c>
      <c r="V112" s="161" t="s">
        <v>8</v>
      </c>
      <c r="W112" s="79"/>
      <c r="X112" s="201">
        <f>IF((SUM(X10:X24)+SUM(X27:X41)+SUM(X44:X67)+SUM(X70:X92)+SUM(X96:X110))=0,"",(SUM(X10:X24)+SUM(X27:X41)+SUM(X44:X67)+SUM(X70:X92)+SUM(X96:X110)))</f>
        <v>44</v>
      </c>
      <c r="Y112" s="77">
        <f>IF((SUM(Y10:Y24)+SUM(Y27:Y41)+SUM(Y44:Y67)+SUM(Y70:Y92)+SUM(Y96:Y110))=0,"",(SUM(Y10:Y24)+SUM(Y27:Y41)+SUM(Y44:Y67)+SUM(Y70:Y92)+SUM(Y96:Y110)))</f>
        <v>56</v>
      </c>
      <c r="Z112" s="161" t="s">
        <v>8</v>
      </c>
      <c r="AA112" s="79"/>
      <c r="AB112" s="202">
        <f>IF((SUM(AB10:AB24)+SUM(AB27:AB41)+SUM(AB44:AB67)+SUM(AB70:AB92)+SUM(AB96:AB110))=0,"",(SUM(AB10:AB24)+SUM(AB27:AB41)+SUM(AB44:AB67)+SUM(AB70:AB92)+SUM(AB96:AB110)))</f>
        <v>52</v>
      </c>
      <c r="AC112" s="77">
        <f>IF((SUM(AC10:AC24)+SUM(AC27:AC41)+SUM(AC44:AC67)+SUM(AC70:AC92)+SUM(AC96:AC110))=0,"",(SUM(AC10:AC24)+SUM(AC27:AC41)+SUM(AC44:AC67)+SUM(AC70:AC92)+SUM(AC96:AC110)))</f>
        <v>40</v>
      </c>
      <c r="AD112" s="161" t="s">
        <v>8</v>
      </c>
      <c r="AE112" s="79"/>
      <c r="AF112" s="201">
        <f>IF((SUM(AF10:AF24)+SUM(AF27:AF41)+SUM(AF44:AF67)+SUM(AF70:AF92)+SUM(AF96:AF110))=0,"",(SUM(AF10:AF24)+SUM(AF27:AF41)+SUM(AF44:AF67)+SUM(AF70:AF92)+SUM(AF96:AF110)))</f>
        <v>32</v>
      </c>
      <c r="AG112" s="77">
        <f>IF((SUM(AG10:AG24)+SUM(AG27:AG41)+SUM(AG44:AG67)+SUM(AG70:AG92)+SUM(AG96:AG110))=0,"",(SUM(AG10:AG24)+SUM(AG27:AG41)+SUM(AG44:AG67)+SUM(AG70:AG92)+SUM(AG96:AG110)))</f>
        <v>60</v>
      </c>
      <c r="AH112" s="161" t="s">
        <v>8</v>
      </c>
      <c r="AI112" s="79"/>
      <c r="AJ112" s="76">
        <f>IF(SUM(AJ10:AJ24)+SUM(AJ27:AJ41)+SUM(AJ44:AJ67)+SUM(AJ70:AJ92)+SUM(AJ96:AJ110)=0,"",SUM(AJ10:AJ24)+SUM(AJ27:AJ41)+SUM(AJ44:AJ67)+SUM(AJ70:AJ92)+SUM(AJ96:AJ110))</f>
        <v>362</v>
      </c>
      <c r="AK112" s="78">
        <f>IF(SUM(AK10:AK24)+SUM(AK27:AK41)+SUM(AK44:AK67)+SUM(AK70:AK92)+SUM(AK96:AK110)=0,"",SUM(AK10:AK24)+SUM(AK27:AK41)+SUM(AK44:AK67)+SUM(AK70:AK92)+SUM(AK96:AK110))</f>
        <v>442</v>
      </c>
      <c r="AL112" s="80">
        <f>IF(SUM(AL10:AL24)+SUM(AL27:AL41)+SUM(AL44:AL67)+SUM(AL70:AL92)+SUM(AL96:AL110)=0,"",SUM(AL10:AL24)+SUM(AL27:AL41)+SUM(AL44:AL67)+SUM(AL70:AL92)+SUM(AL96:AL110))</f>
        <v>240</v>
      </c>
      <c r="AM112" s="80">
        <f>IF(SUM(AM10:AM24)+SUM(AM27:AM41)+SUM(AM44:AM67)+SUM(AM70:AM92)+SUM(AM96:AM110)=0,"",SUM(AM10:AM24)+SUM(AM27:AM41)+SUM(AM44:AM67)+SUM(AM70:AM92)+SUM(AM96:AM110))</f>
        <v>804</v>
      </c>
      <c r="AN112" s="167"/>
      <c r="AO112" s="167"/>
    </row>
    <row r="113" spans="1:41" ht="6" customHeight="1" thickBot="1" x14ac:dyDescent="0.25">
      <c r="A113" s="366"/>
      <c r="B113" s="366"/>
      <c r="C113" s="366"/>
      <c r="D113" s="366"/>
      <c r="E113" s="366"/>
      <c r="F113" s="366"/>
      <c r="G113" s="366"/>
      <c r="H113" s="366"/>
      <c r="I113" s="366"/>
      <c r="J113" s="366"/>
      <c r="K113" s="366"/>
      <c r="L113" s="366"/>
      <c r="M113" s="366"/>
      <c r="N113" s="366"/>
      <c r="O113" s="366"/>
      <c r="P113" s="366"/>
      <c r="Q113" s="366"/>
      <c r="R113" s="366"/>
      <c r="S113" s="366"/>
      <c r="T113" s="366"/>
      <c r="U113" s="366"/>
      <c r="V113" s="366"/>
      <c r="W113" s="366"/>
      <c r="X113" s="366"/>
      <c r="Y113" s="366"/>
      <c r="Z113" s="366"/>
      <c r="AA113" s="366"/>
      <c r="AB113" s="366"/>
      <c r="AC113" s="366"/>
      <c r="AD113" s="366"/>
      <c r="AE113" s="366"/>
      <c r="AF113" s="366"/>
      <c r="AG113" s="366"/>
      <c r="AH113" s="366"/>
      <c r="AI113" s="366"/>
      <c r="AJ113" s="366"/>
      <c r="AK113" s="366"/>
      <c r="AL113" s="366"/>
      <c r="AM113" s="366"/>
      <c r="AN113" s="169"/>
      <c r="AO113" s="169"/>
    </row>
    <row r="114" spans="1:41" ht="15.75" customHeight="1" x14ac:dyDescent="0.2">
      <c r="A114" s="265">
        <v>6</v>
      </c>
      <c r="B114" s="383" t="s">
        <v>9</v>
      </c>
      <c r="C114" s="384"/>
      <c r="D114" s="367"/>
      <c r="E114" s="367"/>
      <c r="F114" s="367"/>
      <c r="G114" s="367"/>
      <c r="H114" s="367"/>
      <c r="I114" s="367"/>
      <c r="J114" s="367"/>
      <c r="K114" s="367"/>
      <c r="L114" s="367"/>
      <c r="M114" s="367"/>
      <c r="N114" s="367"/>
      <c r="O114" s="367"/>
      <c r="P114" s="367"/>
      <c r="Q114" s="367"/>
      <c r="R114" s="367"/>
      <c r="S114" s="367"/>
      <c r="T114" s="367"/>
      <c r="U114" s="367"/>
      <c r="V114" s="367"/>
      <c r="W114" s="367"/>
      <c r="X114" s="367"/>
      <c r="Y114" s="367"/>
      <c r="Z114" s="367"/>
      <c r="AA114" s="367"/>
      <c r="AB114" s="367"/>
      <c r="AC114" s="367"/>
      <c r="AD114" s="367"/>
      <c r="AE114" s="367"/>
      <c r="AF114" s="367"/>
      <c r="AG114" s="367"/>
      <c r="AH114" s="367"/>
      <c r="AI114" s="367"/>
      <c r="AJ114" s="87"/>
      <c r="AK114" s="87"/>
      <c r="AL114" s="87"/>
      <c r="AM114" s="88"/>
      <c r="AN114" s="168"/>
      <c r="AO114" s="168"/>
    </row>
    <row r="115" spans="1:41" s="16" customFormat="1" ht="15.75" customHeight="1" x14ac:dyDescent="0.25">
      <c r="A115" s="266" t="s">
        <v>44</v>
      </c>
      <c r="B115" s="239" t="s">
        <v>10</v>
      </c>
      <c r="C115" s="267" t="s">
        <v>43</v>
      </c>
      <c r="D115" s="188"/>
      <c r="E115" s="5"/>
      <c r="F115" s="11"/>
      <c r="G115" s="17"/>
      <c r="H115" s="188"/>
      <c r="I115" s="5"/>
      <c r="J115" s="11"/>
      <c r="K115" s="17"/>
      <c r="L115" s="188"/>
      <c r="M115" s="5"/>
      <c r="N115" s="11"/>
      <c r="O115" s="17"/>
      <c r="P115" s="188"/>
      <c r="Q115" s="5"/>
      <c r="R115" s="11"/>
      <c r="S115" s="17"/>
      <c r="T115" s="188"/>
      <c r="U115" s="5"/>
      <c r="V115" s="11"/>
      <c r="W115" s="17"/>
      <c r="X115" s="188"/>
      <c r="Y115" s="5"/>
      <c r="Z115" s="11"/>
      <c r="AA115" s="17"/>
      <c r="AB115" s="188"/>
      <c r="AC115" s="5"/>
      <c r="AD115" s="11"/>
      <c r="AE115" s="17"/>
      <c r="AF115" s="188"/>
      <c r="AG115" s="5"/>
      <c r="AH115" s="11"/>
      <c r="AI115" s="17"/>
      <c r="AJ115" s="368" t="s">
        <v>135</v>
      </c>
      <c r="AK115" s="369"/>
      <c r="AL115" s="370">
        <f>SUM(AJ94)</f>
        <v>362</v>
      </c>
      <c r="AM115" s="370"/>
      <c r="AN115" s="173"/>
      <c r="AO115" s="173"/>
    </row>
    <row r="116" spans="1:41" s="16" customFormat="1" ht="15.75" customHeight="1" x14ac:dyDescent="0.25">
      <c r="A116" s="266" t="s">
        <v>45</v>
      </c>
      <c r="B116" s="239" t="s">
        <v>10</v>
      </c>
      <c r="C116" s="267" t="s">
        <v>46</v>
      </c>
      <c r="D116" s="188"/>
      <c r="E116" s="5"/>
      <c r="F116" s="11"/>
      <c r="G116" s="17"/>
      <c r="H116" s="188"/>
      <c r="I116" s="5"/>
      <c r="J116" s="11"/>
      <c r="K116" s="17"/>
      <c r="L116" s="188"/>
      <c r="M116" s="5"/>
      <c r="N116" s="11"/>
      <c r="O116" s="17"/>
      <c r="P116" s="188"/>
      <c r="Q116" s="5"/>
      <c r="R116" s="11"/>
      <c r="S116" s="17"/>
      <c r="T116" s="188"/>
      <c r="U116" s="5"/>
      <c r="V116" s="11"/>
      <c r="W116" s="17"/>
      <c r="X116" s="188"/>
      <c r="Y116" s="5"/>
      <c r="Z116" s="11"/>
      <c r="AA116" s="17"/>
      <c r="AB116" s="188"/>
      <c r="AC116" s="5"/>
      <c r="AD116" s="11"/>
      <c r="AE116" s="17"/>
      <c r="AF116" s="188"/>
      <c r="AG116" s="5"/>
      <c r="AH116" s="11"/>
      <c r="AI116" s="17"/>
      <c r="AJ116" s="355" t="s">
        <v>136</v>
      </c>
      <c r="AK116" s="356"/>
      <c r="AL116" s="413">
        <f>SUM(AK94)</f>
        <v>442</v>
      </c>
      <c r="AM116" s="413"/>
      <c r="AN116" s="172"/>
      <c r="AO116" s="172"/>
    </row>
    <row r="117" spans="1:41" s="16" customFormat="1" ht="15.75" customHeight="1" x14ac:dyDescent="0.25">
      <c r="A117" s="266" t="s">
        <v>212</v>
      </c>
      <c r="B117" s="239" t="s">
        <v>10</v>
      </c>
      <c r="C117" s="267" t="s">
        <v>41</v>
      </c>
      <c r="D117" s="188"/>
      <c r="E117" s="5"/>
      <c r="F117" s="11"/>
      <c r="G117" s="17"/>
      <c r="H117" s="188"/>
      <c r="I117" s="5"/>
      <c r="J117" s="11"/>
      <c r="K117" s="17"/>
      <c r="L117" s="188"/>
      <c r="M117" s="5"/>
      <c r="N117" s="11"/>
      <c r="O117" s="17"/>
      <c r="P117" s="188"/>
      <c r="Q117" s="5"/>
      <c r="R117" s="11"/>
      <c r="S117" s="17"/>
      <c r="T117" s="188"/>
      <c r="U117" s="5"/>
      <c r="V117" s="11"/>
      <c r="W117" s="17"/>
      <c r="X117" s="188"/>
      <c r="Y117" s="5"/>
      <c r="Z117" s="11"/>
      <c r="AA117" s="17"/>
      <c r="AB117" s="188"/>
      <c r="AC117" s="5"/>
      <c r="AD117" s="11"/>
      <c r="AE117" s="17"/>
      <c r="AF117" s="188"/>
      <c r="AG117" s="5"/>
      <c r="AH117" s="11"/>
      <c r="AI117" s="17"/>
      <c r="AJ117" s="355" t="s">
        <v>11</v>
      </c>
      <c r="AK117" s="356"/>
      <c r="AL117" s="414">
        <f>IF(AL116=0,"",AL116/(AL115+AL116))</f>
        <v>0.54975124378109452</v>
      </c>
      <c r="AM117" s="414"/>
      <c r="AN117" s="172"/>
      <c r="AO117" s="172"/>
    </row>
    <row r="118" spans="1:41" s="117" customFormat="1" ht="15.75" customHeight="1" x14ac:dyDescent="0.3">
      <c r="A118" s="266" t="s">
        <v>213</v>
      </c>
      <c r="B118" s="239" t="s">
        <v>10</v>
      </c>
      <c r="C118" s="267" t="s">
        <v>42</v>
      </c>
      <c r="D118" s="205"/>
      <c r="E118" s="206"/>
      <c r="F118" s="207"/>
      <c r="G118" s="208"/>
      <c r="H118" s="205"/>
      <c r="I118" s="206"/>
      <c r="J118" s="207"/>
      <c r="K118" s="208"/>
      <c r="L118" s="205"/>
      <c r="M118" s="206"/>
      <c r="N118" s="207"/>
      <c r="O118" s="208"/>
      <c r="P118" s="205"/>
      <c r="Q118" s="206"/>
      <c r="R118" s="207"/>
      <c r="S118" s="208"/>
      <c r="T118" s="205"/>
      <c r="U118" s="206"/>
      <c r="V118" s="207"/>
      <c r="W118" s="208"/>
      <c r="X118" s="205"/>
      <c r="Y118" s="206"/>
      <c r="Z118" s="207"/>
      <c r="AA118" s="208"/>
      <c r="AB118" s="205"/>
      <c r="AC118" s="206"/>
      <c r="AD118" s="207"/>
      <c r="AE118" s="208"/>
      <c r="AF118" s="205"/>
      <c r="AG118" s="206"/>
      <c r="AH118" s="207"/>
      <c r="AI118" s="208"/>
      <c r="AJ118" s="355"/>
      <c r="AK118" s="356"/>
      <c r="AL118" s="354"/>
      <c r="AM118" s="354"/>
      <c r="AN118" s="174"/>
      <c r="AO118" s="174"/>
    </row>
    <row r="119" spans="1:41" s="117" customFormat="1" ht="15.75" customHeight="1" x14ac:dyDescent="0.3">
      <c r="A119" s="266" t="s">
        <v>77</v>
      </c>
      <c r="B119" s="239" t="s">
        <v>10</v>
      </c>
      <c r="C119" s="240" t="s">
        <v>73</v>
      </c>
      <c r="D119" s="205"/>
      <c r="E119" s="206"/>
      <c r="F119" s="207"/>
      <c r="G119" s="208"/>
      <c r="H119" s="205"/>
      <c r="I119" s="206"/>
      <c r="J119" s="207"/>
      <c r="K119" s="208"/>
      <c r="L119" s="205"/>
      <c r="M119" s="206"/>
      <c r="N119" s="207"/>
      <c r="O119" s="208"/>
      <c r="P119" s="205"/>
      <c r="Q119" s="206"/>
      <c r="R119" s="207"/>
      <c r="S119" s="208"/>
      <c r="T119" s="205"/>
      <c r="U119" s="206"/>
      <c r="V119" s="207"/>
      <c r="W119" s="208"/>
      <c r="X119" s="205"/>
      <c r="Y119" s="206"/>
      <c r="Z119" s="207"/>
      <c r="AA119" s="208"/>
      <c r="AB119" s="205"/>
      <c r="AC119" s="206"/>
      <c r="AD119" s="207"/>
      <c r="AE119" s="208"/>
      <c r="AF119" s="205"/>
      <c r="AG119" s="206"/>
      <c r="AH119" s="207"/>
      <c r="AI119" s="208"/>
      <c r="AJ119" s="352"/>
      <c r="AK119" s="353"/>
      <c r="AL119" s="354"/>
      <c r="AM119" s="354"/>
      <c r="AN119" s="172"/>
      <c r="AO119" s="172"/>
    </row>
    <row r="120" spans="1:41" s="16" customFormat="1" ht="15.75" customHeight="1" x14ac:dyDescent="0.25">
      <c r="A120" s="266" t="s">
        <v>76</v>
      </c>
      <c r="B120" s="239" t="s">
        <v>10</v>
      </c>
      <c r="C120" s="240" t="s">
        <v>74</v>
      </c>
      <c r="D120" s="188"/>
      <c r="E120" s="5"/>
      <c r="F120" s="11"/>
      <c r="G120" s="17"/>
      <c r="H120" s="188"/>
      <c r="I120" s="5"/>
      <c r="J120" s="11"/>
      <c r="K120" s="17"/>
      <c r="L120" s="188"/>
      <c r="M120" s="5"/>
      <c r="N120" s="11"/>
      <c r="O120" s="17"/>
      <c r="P120" s="188"/>
      <c r="Q120" s="5"/>
      <c r="R120" s="11"/>
      <c r="S120" s="17"/>
      <c r="T120" s="188"/>
      <c r="U120" s="5"/>
      <c r="V120" s="11"/>
      <c r="W120" s="17"/>
      <c r="X120" s="188"/>
      <c r="Y120" s="5"/>
      <c r="Z120" s="11"/>
      <c r="AA120" s="17"/>
      <c r="AB120" s="188"/>
      <c r="AC120" s="5"/>
      <c r="AD120" s="11"/>
      <c r="AE120" s="17"/>
      <c r="AF120" s="188"/>
      <c r="AG120" s="5"/>
      <c r="AH120" s="11"/>
      <c r="AI120" s="17"/>
      <c r="AJ120" s="349"/>
      <c r="AK120" s="350"/>
      <c r="AL120" s="351"/>
      <c r="AM120" s="351"/>
      <c r="AN120" s="172"/>
      <c r="AO120" s="172"/>
    </row>
    <row r="121" spans="1:41" s="16" customFormat="1" ht="15.75" customHeight="1" x14ac:dyDescent="0.25">
      <c r="A121" s="268" t="s">
        <v>78</v>
      </c>
      <c r="B121" s="239" t="s">
        <v>10</v>
      </c>
      <c r="C121" s="240" t="s">
        <v>75</v>
      </c>
      <c r="D121" s="188"/>
      <c r="E121" s="5"/>
      <c r="F121" s="11"/>
      <c r="G121" s="17"/>
      <c r="H121" s="188"/>
      <c r="I121" s="5"/>
      <c r="J121" s="11"/>
      <c r="K121" s="17"/>
      <c r="L121" s="188"/>
      <c r="M121" s="5"/>
      <c r="N121" s="11"/>
      <c r="O121" s="17"/>
      <c r="P121" s="188"/>
      <c r="Q121" s="5"/>
      <c r="R121" s="11"/>
      <c r="S121" s="17"/>
      <c r="T121" s="188"/>
      <c r="U121" s="5"/>
      <c r="V121" s="11"/>
      <c r="W121" s="17"/>
      <c r="X121" s="188"/>
      <c r="Y121" s="5"/>
      <c r="Z121" s="11"/>
      <c r="AA121" s="17"/>
      <c r="AB121" s="188"/>
      <c r="AC121" s="5"/>
      <c r="AD121" s="11"/>
      <c r="AE121" s="17"/>
      <c r="AF121" s="188"/>
      <c r="AG121" s="5"/>
      <c r="AH121" s="11"/>
      <c r="AI121" s="17"/>
      <c r="AJ121" s="349"/>
      <c r="AK121" s="350"/>
      <c r="AL121" s="351"/>
      <c r="AM121" s="351"/>
      <c r="AN121" s="172"/>
      <c r="AO121" s="172"/>
    </row>
    <row r="122" spans="1:41" s="16" customFormat="1" ht="15.75" customHeight="1" x14ac:dyDescent="0.25">
      <c r="A122" s="268" t="s">
        <v>214</v>
      </c>
      <c r="B122" s="239" t="s">
        <v>10</v>
      </c>
      <c r="C122" s="240" t="s">
        <v>124</v>
      </c>
      <c r="D122" s="188"/>
      <c r="E122" s="5"/>
      <c r="F122" s="11"/>
      <c r="G122" s="17"/>
      <c r="H122" s="188"/>
      <c r="I122" s="5"/>
      <c r="J122" s="11"/>
      <c r="K122" s="17"/>
      <c r="L122" s="188"/>
      <c r="M122" s="5"/>
      <c r="N122" s="11"/>
      <c r="O122" s="17"/>
      <c r="P122" s="188"/>
      <c r="Q122" s="5"/>
      <c r="R122" s="11"/>
      <c r="S122" s="17"/>
      <c r="T122" s="188"/>
      <c r="U122" s="5"/>
      <c r="V122" s="11"/>
      <c r="W122" s="17"/>
      <c r="X122" s="188"/>
      <c r="Y122" s="5"/>
      <c r="Z122" s="11"/>
      <c r="AA122" s="17"/>
      <c r="AB122" s="188"/>
      <c r="AC122" s="5"/>
      <c r="AD122" s="11"/>
      <c r="AE122" s="17"/>
      <c r="AF122" s="188"/>
      <c r="AG122" s="5"/>
      <c r="AH122" s="11"/>
      <c r="AI122" s="17"/>
      <c r="AJ122" s="349"/>
      <c r="AK122" s="350"/>
      <c r="AL122" s="351"/>
      <c r="AM122" s="351"/>
      <c r="AN122" s="234"/>
      <c r="AO122" s="234"/>
    </row>
    <row r="123" spans="1:41" s="16" customFormat="1" ht="15.75" customHeight="1" x14ac:dyDescent="0.25">
      <c r="A123" s="269"/>
      <c r="B123" s="239"/>
      <c r="C123" s="240"/>
      <c r="D123" s="188"/>
      <c r="E123" s="5"/>
      <c r="F123" s="11"/>
      <c r="G123" s="17"/>
      <c r="H123" s="188"/>
      <c r="I123" s="5"/>
      <c r="J123" s="11"/>
      <c r="K123" s="17"/>
      <c r="L123" s="188"/>
      <c r="M123" s="5"/>
      <c r="N123" s="11"/>
      <c r="O123" s="17"/>
      <c r="P123" s="188"/>
      <c r="Q123" s="5"/>
      <c r="R123" s="11"/>
      <c r="S123" s="17"/>
      <c r="T123" s="188"/>
      <c r="U123" s="5"/>
      <c r="V123" s="11"/>
      <c r="W123" s="17"/>
      <c r="X123" s="188"/>
      <c r="Y123" s="5"/>
      <c r="Z123" s="11"/>
      <c r="AA123" s="17"/>
      <c r="AB123" s="188"/>
      <c r="AC123" s="5"/>
      <c r="AD123" s="11"/>
      <c r="AE123" s="17"/>
      <c r="AF123" s="188"/>
      <c r="AG123" s="5"/>
      <c r="AH123" s="11"/>
      <c r="AI123" s="17"/>
      <c r="AJ123" s="349"/>
      <c r="AK123" s="350"/>
      <c r="AL123" s="351"/>
      <c r="AM123" s="351"/>
      <c r="AN123" s="170"/>
      <c r="AO123" s="170"/>
    </row>
    <row r="124" spans="1:41" s="16" customFormat="1" ht="15.75" customHeight="1" thickBot="1" x14ac:dyDescent="0.3">
      <c r="A124" s="270"/>
      <c r="B124" s="271"/>
      <c r="C124" s="272"/>
      <c r="D124" s="209"/>
      <c r="E124" s="39"/>
      <c r="F124" s="18"/>
      <c r="G124" s="210"/>
      <c r="H124" s="209"/>
      <c r="I124" s="39"/>
      <c r="J124" s="18"/>
      <c r="K124" s="210"/>
      <c r="L124" s="209"/>
      <c r="M124" s="39"/>
      <c r="N124" s="18"/>
      <c r="O124" s="210"/>
      <c r="P124" s="209"/>
      <c r="Q124" s="39"/>
      <c r="R124" s="18"/>
      <c r="S124" s="210"/>
      <c r="T124" s="209"/>
      <c r="U124" s="39"/>
      <c r="V124" s="18"/>
      <c r="W124" s="210"/>
      <c r="X124" s="209"/>
      <c r="Y124" s="39"/>
      <c r="Z124" s="18"/>
      <c r="AA124" s="210"/>
      <c r="AB124" s="209"/>
      <c r="AC124" s="39"/>
      <c r="AD124" s="18"/>
      <c r="AE124" s="210"/>
      <c r="AF124" s="209"/>
      <c r="AG124" s="39"/>
      <c r="AH124" s="18"/>
      <c r="AI124" s="210"/>
      <c r="AJ124" s="349"/>
      <c r="AK124" s="350"/>
      <c r="AL124" s="351"/>
      <c r="AM124" s="351"/>
      <c r="AN124" s="170"/>
      <c r="AO124" s="170"/>
    </row>
    <row r="125" spans="1:41" s="16" customFormat="1" ht="9.9499999999999993" customHeight="1" thickTop="1" thickBot="1" x14ac:dyDescent="0.3">
      <c r="A125" s="362"/>
      <c r="B125" s="363"/>
      <c r="C125" s="363"/>
      <c r="D125" s="363"/>
      <c r="E125" s="363"/>
      <c r="F125" s="363"/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63"/>
      <c r="R125" s="363"/>
      <c r="S125" s="363"/>
      <c r="T125" s="363"/>
      <c r="U125" s="363"/>
      <c r="V125" s="363"/>
      <c r="W125" s="363"/>
      <c r="X125" s="363"/>
      <c r="Y125" s="363"/>
      <c r="Z125" s="363"/>
      <c r="AA125" s="363"/>
      <c r="AB125" s="363"/>
      <c r="AC125" s="363"/>
      <c r="AD125" s="363"/>
      <c r="AE125" s="363"/>
      <c r="AF125" s="363"/>
      <c r="AG125" s="363"/>
      <c r="AH125" s="363"/>
      <c r="AI125" s="363"/>
      <c r="AJ125" s="89"/>
      <c r="AK125" s="89"/>
      <c r="AL125" s="89"/>
      <c r="AM125" s="90"/>
      <c r="AN125" s="101"/>
      <c r="AO125" s="101"/>
    </row>
    <row r="126" spans="1:41" s="16" customFormat="1" ht="15.95" customHeight="1" thickTop="1" x14ac:dyDescent="0.25">
      <c r="A126" s="260" t="s">
        <v>215</v>
      </c>
      <c r="B126" s="273" t="s">
        <v>35</v>
      </c>
      <c r="C126" s="274" t="s">
        <v>12</v>
      </c>
      <c r="D126" s="185"/>
      <c r="E126" s="178"/>
      <c r="F126" s="178"/>
      <c r="G126" s="179"/>
      <c r="H126" s="178"/>
      <c r="I126" s="178">
        <v>120</v>
      </c>
      <c r="J126" s="178"/>
      <c r="K126" s="179"/>
      <c r="L126" s="178"/>
      <c r="M126" s="178"/>
      <c r="N126" s="178"/>
      <c r="O126" s="179"/>
      <c r="P126" s="178"/>
      <c r="Q126" s="178"/>
      <c r="R126" s="178"/>
      <c r="S126" s="179"/>
      <c r="T126" s="178"/>
      <c r="U126" s="178"/>
      <c r="V126" s="178"/>
      <c r="W126" s="179"/>
      <c r="X126" s="178"/>
      <c r="Y126" s="178"/>
      <c r="Z126" s="178"/>
      <c r="AA126" s="179"/>
      <c r="AB126" s="178"/>
      <c r="AC126" s="178"/>
      <c r="AD126" s="178"/>
      <c r="AE126" s="179"/>
      <c r="AF126" s="185"/>
      <c r="AG126" s="178"/>
      <c r="AH126" s="178"/>
      <c r="AI126" s="179"/>
      <c r="AJ126" s="91"/>
      <c r="AK126" s="91"/>
      <c r="AL126" s="91"/>
      <c r="AM126" s="92"/>
      <c r="AN126" s="101"/>
      <c r="AO126" s="101"/>
    </row>
    <row r="127" spans="1:41" s="16" customFormat="1" ht="15.95" customHeight="1" x14ac:dyDescent="0.25">
      <c r="A127" s="260" t="s">
        <v>216</v>
      </c>
      <c r="B127" s="275" t="s">
        <v>35</v>
      </c>
      <c r="C127" s="276" t="s">
        <v>13</v>
      </c>
      <c r="D127" s="186"/>
      <c r="E127" s="180"/>
      <c r="F127" s="180"/>
      <c r="G127" s="181"/>
      <c r="H127" s="180"/>
      <c r="I127" s="180"/>
      <c r="J127" s="180"/>
      <c r="K127" s="181"/>
      <c r="L127" s="180"/>
      <c r="M127" s="180"/>
      <c r="N127" s="180"/>
      <c r="O127" s="181"/>
      <c r="P127" s="180"/>
      <c r="Q127" s="180">
        <v>120</v>
      </c>
      <c r="R127" s="180"/>
      <c r="S127" s="181"/>
      <c r="T127" s="180"/>
      <c r="U127" s="180"/>
      <c r="V127" s="180"/>
      <c r="W127" s="181"/>
      <c r="X127" s="180"/>
      <c r="Y127" s="180"/>
      <c r="Z127" s="180"/>
      <c r="AA127" s="181"/>
      <c r="AB127" s="180"/>
      <c r="AC127" s="180"/>
      <c r="AD127" s="180"/>
      <c r="AE127" s="181"/>
      <c r="AF127" s="186"/>
      <c r="AG127" s="180"/>
      <c r="AH127" s="180"/>
      <c r="AI127" s="181"/>
      <c r="AJ127" s="101"/>
      <c r="AK127" s="101"/>
      <c r="AL127" s="101"/>
      <c r="AM127" s="103"/>
      <c r="AN127" s="101"/>
      <c r="AO127" s="101"/>
    </row>
    <row r="128" spans="1:41" s="16" customFormat="1" ht="15.75" customHeight="1" thickBot="1" x14ac:dyDescent="0.3">
      <c r="A128" s="260" t="s">
        <v>217</v>
      </c>
      <c r="B128" s="277" t="s">
        <v>35</v>
      </c>
      <c r="C128" s="278" t="s">
        <v>48</v>
      </c>
      <c r="D128" s="187"/>
      <c r="E128" s="182"/>
      <c r="F128" s="183"/>
      <c r="G128" s="184"/>
      <c r="H128" s="182"/>
      <c r="I128" s="182"/>
      <c r="J128" s="183"/>
      <c r="K128" s="184"/>
      <c r="L128" s="182"/>
      <c r="M128" s="182"/>
      <c r="N128" s="183"/>
      <c r="O128" s="184"/>
      <c r="P128" s="182"/>
      <c r="Q128" s="182"/>
      <c r="R128" s="183"/>
      <c r="S128" s="184"/>
      <c r="T128" s="182"/>
      <c r="U128" s="182"/>
      <c r="V128" s="183"/>
      <c r="W128" s="184"/>
      <c r="X128" s="182"/>
      <c r="Y128" s="182">
        <v>120</v>
      </c>
      <c r="Z128" s="183"/>
      <c r="AA128" s="184"/>
      <c r="AB128" s="182"/>
      <c r="AC128" s="182"/>
      <c r="AD128" s="183"/>
      <c r="AE128" s="184"/>
      <c r="AF128" s="187"/>
      <c r="AG128" s="182"/>
      <c r="AH128" s="183"/>
      <c r="AI128" s="184"/>
      <c r="AJ128" s="93"/>
      <c r="AK128" s="93"/>
      <c r="AL128" s="93"/>
      <c r="AM128" s="94"/>
      <c r="AN128" s="101"/>
      <c r="AO128" s="101"/>
    </row>
    <row r="129" spans="1:41" s="16" customFormat="1" ht="9.9499999999999993" customHeight="1" thickTop="1" thickBot="1" x14ac:dyDescent="0.3">
      <c r="A129" s="362"/>
      <c r="B129" s="362"/>
      <c r="C129" s="362"/>
      <c r="D129" s="362"/>
      <c r="E129" s="362"/>
      <c r="F129" s="362"/>
      <c r="G129" s="362"/>
      <c r="H129" s="362"/>
      <c r="I129" s="362"/>
      <c r="J129" s="362"/>
      <c r="K129" s="362"/>
      <c r="L129" s="362"/>
      <c r="M129" s="362"/>
      <c r="N129" s="362"/>
      <c r="O129" s="362"/>
      <c r="P129" s="362"/>
      <c r="Q129" s="362"/>
      <c r="R129" s="362"/>
      <c r="S129" s="362"/>
      <c r="T129" s="362"/>
      <c r="U129" s="362"/>
      <c r="V129" s="362"/>
      <c r="W129" s="362"/>
      <c r="X129" s="362"/>
      <c r="Y129" s="362"/>
      <c r="Z129" s="362"/>
      <c r="AA129" s="362"/>
      <c r="AB129" s="362"/>
      <c r="AC129" s="362"/>
      <c r="AD129" s="362"/>
      <c r="AE129" s="362"/>
      <c r="AF129" s="362"/>
      <c r="AG129" s="362"/>
      <c r="AH129" s="362"/>
      <c r="AI129" s="362"/>
      <c r="AJ129" s="89"/>
      <c r="AK129" s="89"/>
      <c r="AL129" s="89"/>
      <c r="AM129" s="90"/>
      <c r="AN129" s="101"/>
      <c r="AO129" s="101"/>
    </row>
    <row r="130" spans="1:41" s="16" customFormat="1" ht="15.75" customHeight="1" thickTop="1" x14ac:dyDescent="0.25">
      <c r="A130" s="358" t="s">
        <v>14</v>
      </c>
      <c r="B130" s="359"/>
      <c r="C130" s="359"/>
      <c r="D130" s="359"/>
      <c r="E130" s="359"/>
      <c r="F130" s="359"/>
      <c r="G130" s="359"/>
      <c r="H130" s="359"/>
      <c r="I130" s="359"/>
      <c r="J130" s="359"/>
      <c r="K130" s="359"/>
      <c r="L130" s="359"/>
      <c r="M130" s="359"/>
      <c r="N130" s="359"/>
      <c r="O130" s="359"/>
      <c r="P130" s="359"/>
      <c r="Q130" s="359"/>
      <c r="R130" s="359"/>
      <c r="S130" s="359"/>
      <c r="T130" s="359"/>
      <c r="U130" s="359"/>
      <c r="V130" s="359"/>
      <c r="W130" s="359"/>
      <c r="X130" s="359"/>
      <c r="Y130" s="359"/>
      <c r="Z130" s="359"/>
      <c r="AA130" s="359"/>
      <c r="AB130" s="359"/>
      <c r="AC130" s="359"/>
      <c r="AD130" s="359"/>
      <c r="AE130" s="359"/>
      <c r="AF130" s="359"/>
      <c r="AG130" s="359"/>
      <c r="AH130" s="359"/>
      <c r="AI130" s="359"/>
      <c r="AJ130" s="95"/>
      <c r="AK130" s="95"/>
      <c r="AL130" s="95"/>
      <c r="AM130" s="96"/>
      <c r="AN130" s="101"/>
      <c r="AO130" s="101"/>
    </row>
    <row r="131" spans="1:41" s="16" customFormat="1" ht="15.75" customHeight="1" x14ac:dyDescent="0.25">
      <c r="A131" s="279"/>
      <c r="B131" s="280"/>
      <c r="C131" s="276" t="s">
        <v>15</v>
      </c>
      <c r="D131" s="19"/>
      <c r="E131" s="19"/>
      <c r="F131" s="6"/>
      <c r="G131" s="20" t="str">
        <f>IF(COUNTIF(G10:G110,"A")=0,"",COUNTIF(G10:G110,"A"))</f>
        <v/>
      </c>
      <c r="H131" s="19"/>
      <c r="I131" s="19"/>
      <c r="J131" s="6"/>
      <c r="K131" s="20" t="str">
        <f>IF(COUNTIF(K10:K110,"A")=0,"",COUNTIF(K10:K110,"A"))</f>
        <v/>
      </c>
      <c r="L131" s="19"/>
      <c r="M131" s="19"/>
      <c r="N131" s="6"/>
      <c r="O131" s="20" t="str">
        <f>IF(COUNTIF(O10:O110,"A")=0,"",COUNTIF(O10:O110,"A"))</f>
        <v/>
      </c>
      <c r="P131" s="19"/>
      <c r="Q131" s="19"/>
      <c r="R131" s="6"/>
      <c r="S131" s="20" t="str">
        <f>IF(COUNTIF(S10:S110,"A")=0,"",COUNTIF(S10:S110,"A"))</f>
        <v/>
      </c>
      <c r="T131" s="19"/>
      <c r="U131" s="19"/>
      <c r="V131" s="6"/>
      <c r="W131" s="20" t="str">
        <f>IF(COUNTIF(W10:W110,"A")=0,"",COUNTIF(W10:W110,"A"))</f>
        <v/>
      </c>
      <c r="X131" s="19"/>
      <c r="Y131" s="19"/>
      <c r="Z131" s="6"/>
      <c r="AA131" s="20" t="str">
        <f>IF(COUNTIF(AA10:AA110,"A")=0,"",COUNTIF(AA10:AA110,"A"))</f>
        <v/>
      </c>
      <c r="AB131" s="19"/>
      <c r="AC131" s="19"/>
      <c r="AD131" s="6"/>
      <c r="AE131" s="20" t="str">
        <f>IF(COUNTIF(AE10:AE110,"A")=0,"",COUNTIF(AE10:AE110,"A"))</f>
        <v/>
      </c>
      <c r="AF131" s="19"/>
      <c r="AG131" s="19"/>
      <c r="AH131" s="6"/>
      <c r="AI131" s="20" t="str">
        <f>IF(COUNTIF(AI10:AI110,"A")=0,"",COUNTIF(AI10:AI110,"A"))</f>
        <v/>
      </c>
      <c r="AJ131" s="19"/>
      <c r="AK131" s="19"/>
      <c r="AL131" s="6"/>
      <c r="AM131" s="97" t="str">
        <f t="shared" ref="AM131:AM144" si="35">IF(SUM(D131:AI131)=0,"",SUM(D131:AI131))</f>
        <v/>
      </c>
      <c r="AN131" s="171"/>
      <c r="AO131" s="171"/>
    </row>
    <row r="132" spans="1:41" s="16" customFormat="1" ht="15.75" customHeight="1" x14ac:dyDescent="0.25">
      <c r="A132" s="281"/>
      <c r="B132" s="280"/>
      <c r="C132" s="276" t="s">
        <v>16</v>
      </c>
      <c r="D132" s="19"/>
      <c r="E132" s="19"/>
      <c r="F132" s="6"/>
      <c r="G132" s="20" t="str">
        <f>IF(COUNTIF(G10:G110,"B")=0,"",COUNTIF(G10:G110,"B"))</f>
        <v/>
      </c>
      <c r="H132" s="19"/>
      <c r="I132" s="19"/>
      <c r="J132" s="6"/>
      <c r="K132" s="20" t="str">
        <f>IF(COUNTIF(K10:K110,"B")=0,"",COUNTIF(K10:K110,"B"))</f>
        <v/>
      </c>
      <c r="L132" s="19"/>
      <c r="M132" s="19"/>
      <c r="N132" s="6"/>
      <c r="O132" s="20" t="str">
        <f>IF(COUNTIF(O10:O110,"B")=0,"",COUNTIF(O10:O110,"B"))</f>
        <v/>
      </c>
      <c r="P132" s="19"/>
      <c r="Q132" s="19"/>
      <c r="R132" s="6"/>
      <c r="S132" s="20" t="str">
        <f>IF(COUNTIF(S10:S110,"B")=0,"",COUNTIF(S10:S110,"B"))</f>
        <v/>
      </c>
      <c r="T132" s="19"/>
      <c r="U132" s="19"/>
      <c r="V132" s="6"/>
      <c r="W132" s="20" t="str">
        <f>IF(COUNTIF(W10:W110,"B")=0,"",COUNTIF(W10:W110,"B"))</f>
        <v/>
      </c>
      <c r="X132" s="19"/>
      <c r="Y132" s="19"/>
      <c r="Z132" s="6"/>
      <c r="AA132" s="20" t="str">
        <f>IF(COUNTIF(AA10:AA110,"B")=0,"",COUNTIF(AA10:AA110,"B"))</f>
        <v/>
      </c>
      <c r="AB132" s="19"/>
      <c r="AC132" s="19"/>
      <c r="AD132" s="6"/>
      <c r="AE132" s="20" t="str">
        <f>IF(COUNTIF(AE10:AE110,"B")=0,"",COUNTIF(AE10:AE110,"B"))</f>
        <v/>
      </c>
      <c r="AF132" s="19"/>
      <c r="AG132" s="19"/>
      <c r="AH132" s="6"/>
      <c r="AI132" s="20" t="str">
        <f>IF(COUNTIF(AI10:AI110,"B")=0,"",COUNTIF(AI10:AI110,"B"))</f>
        <v/>
      </c>
      <c r="AJ132" s="19"/>
      <c r="AK132" s="19"/>
      <c r="AL132" s="6"/>
      <c r="AM132" s="97" t="str">
        <f t="shared" si="35"/>
        <v/>
      </c>
      <c r="AN132" s="171"/>
      <c r="AO132" s="171"/>
    </row>
    <row r="133" spans="1:41" s="16" customFormat="1" ht="15.75" customHeight="1" x14ac:dyDescent="0.25">
      <c r="A133" s="281"/>
      <c r="B133" s="280"/>
      <c r="C133" s="276" t="s">
        <v>17</v>
      </c>
      <c r="D133" s="19"/>
      <c r="E133" s="19"/>
      <c r="F133" s="6"/>
      <c r="G133" s="20">
        <f>IF(COUNTIF(G10:G110,"F")=0,"",COUNTIF(G10:G110,"F"))</f>
        <v>2</v>
      </c>
      <c r="H133" s="19"/>
      <c r="I133" s="19"/>
      <c r="J133" s="6"/>
      <c r="K133" s="20">
        <f>IF(COUNTIF(K10:K110,"F")=0,"",COUNTIF(K10:K110,"F"))</f>
        <v>3</v>
      </c>
      <c r="L133" s="19"/>
      <c r="M133" s="19"/>
      <c r="N133" s="6"/>
      <c r="O133" s="20">
        <f>IF(COUNTIF(O10:O110,"F")=0,"",COUNTIF(O10:O110,"F"))</f>
        <v>2</v>
      </c>
      <c r="P133" s="19"/>
      <c r="Q133" s="19"/>
      <c r="R133" s="6"/>
      <c r="S133" s="20">
        <f>IF(COUNTIF(S10:S110,"F")=0,"",COUNTIF(S10:S110,"F"))</f>
        <v>4</v>
      </c>
      <c r="T133" s="19"/>
      <c r="U133" s="19"/>
      <c r="V133" s="6"/>
      <c r="W133" s="20">
        <f>IF(COUNTIF(W10:W110,"F")=0,"",COUNTIF(W10:W110,"F"))</f>
        <v>6</v>
      </c>
      <c r="X133" s="19"/>
      <c r="Y133" s="19"/>
      <c r="Z133" s="6"/>
      <c r="AA133" s="20">
        <f>IF(COUNTIF(AA10:AA110,"F")=0,"",COUNTIF(AA10:AA110,"F"))</f>
        <v>4</v>
      </c>
      <c r="AB133" s="19"/>
      <c r="AC133" s="19"/>
      <c r="AD133" s="6"/>
      <c r="AE133" s="20">
        <f>IF(COUNTIF(AE10:AE110,"F")=0,"",COUNTIF(AE10:AE110,"F"))</f>
        <v>2</v>
      </c>
      <c r="AF133" s="19"/>
      <c r="AG133" s="19"/>
      <c r="AH133" s="6"/>
      <c r="AI133" s="20">
        <f>IF(COUNTIF(AI10:AI110,"F")=0,"",COUNTIF(AI10:AI110,"F"))</f>
        <v>2</v>
      </c>
      <c r="AJ133" s="19"/>
      <c r="AK133" s="19"/>
      <c r="AL133" s="6"/>
      <c r="AM133" s="97">
        <f t="shared" si="35"/>
        <v>25</v>
      </c>
      <c r="AN133" s="171"/>
      <c r="AO133" s="171"/>
    </row>
    <row r="134" spans="1:41" s="16" customFormat="1" ht="15.75" customHeight="1" x14ac:dyDescent="0.25">
      <c r="A134" s="281"/>
      <c r="B134" s="282"/>
      <c r="C134" s="276" t="s">
        <v>18</v>
      </c>
      <c r="D134" s="98"/>
      <c r="E134" s="98"/>
      <c r="F134" s="143"/>
      <c r="G134" s="20" t="str">
        <f>IF(COUNTIF(G10:G110,"F(Z)")=0,"",COUNTIF(G10:G110,"F(Z)"))</f>
        <v/>
      </c>
      <c r="H134" s="128"/>
      <c r="I134" s="128"/>
      <c r="J134" s="143"/>
      <c r="K134" s="20" t="str">
        <f>IF(COUNTIF(K10:K110,"F(Z)")=0,"",COUNTIF(K10:K110,"F(Z)"))</f>
        <v/>
      </c>
      <c r="L134" s="128"/>
      <c r="M134" s="128"/>
      <c r="N134" s="143"/>
      <c r="O134" s="20" t="str">
        <f>IF(COUNTIF(O10:O110,"F(Z)")=0,"",COUNTIF(O10:O110,"F(Z)"))</f>
        <v/>
      </c>
      <c r="P134" s="98"/>
      <c r="Q134" s="98"/>
      <c r="R134" s="99"/>
      <c r="S134" s="20" t="str">
        <f>IF(COUNTIF(S10:S110,"F(Z)")=0,"",COUNTIF(S10:S110,"F(Z)"))</f>
        <v/>
      </c>
      <c r="T134" s="128"/>
      <c r="U134" s="98"/>
      <c r="V134" s="99"/>
      <c r="W134" s="20" t="str">
        <f>IF(COUNTIF(W10:W110,"F(Z)")=0,"",COUNTIF(W10:W110,"F(Z)"))</f>
        <v/>
      </c>
      <c r="X134" s="98"/>
      <c r="Y134" s="98"/>
      <c r="Z134" s="99"/>
      <c r="AA134" s="20" t="str">
        <f>IF(COUNTIF(AA10:AA110,"F(Z)")=0,"",COUNTIF(AA10:AA110,"F(Z)"))</f>
        <v/>
      </c>
      <c r="AB134" s="98"/>
      <c r="AC134" s="98"/>
      <c r="AD134" s="99"/>
      <c r="AE134" s="20" t="str">
        <f>IF(COUNTIF(AE10:AE110,"F(Z)")=0,"",COUNTIF(AE10:AE110,"F(Z)"))</f>
        <v/>
      </c>
      <c r="AF134" s="98"/>
      <c r="AG134" s="98"/>
      <c r="AH134" s="99"/>
      <c r="AI134" s="20">
        <f>IF(COUNTIF(AI10:AI110,"F(Z)")=0,"",COUNTIF(AI10:AI110,"F(Z)"))</f>
        <v>4</v>
      </c>
      <c r="AJ134" s="98"/>
      <c r="AK134" s="98"/>
      <c r="AL134" s="99"/>
      <c r="AM134" s="97">
        <f t="shared" si="35"/>
        <v>4</v>
      </c>
      <c r="AN134" s="171"/>
      <c r="AO134" s="171"/>
    </row>
    <row r="135" spans="1:41" s="16" customFormat="1" ht="15.75" customHeight="1" x14ac:dyDescent="0.25">
      <c r="A135" s="281"/>
      <c r="B135" s="280"/>
      <c r="C135" s="276" t="s">
        <v>19</v>
      </c>
      <c r="D135" s="19"/>
      <c r="E135" s="19"/>
      <c r="F135" s="6"/>
      <c r="G135" s="20">
        <f>IF(COUNTIF(G10:G110,"G")=0,"",COUNTIF(G10:G110,"G"))</f>
        <v>5</v>
      </c>
      <c r="H135" s="19"/>
      <c r="I135" s="19"/>
      <c r="J135" s="6"/>
      <c r="K135" s="20">
        <f>IF(COUNTIF(K10:K110,"G")=0,"",COUNTIF(K10:K110,"G"))</f>
        <v>3</v>
      </c>
      <c r="L135" s="19"/>
      <c r="M135" s="19"/>
      <c r="N135" s="6"/>
      <c r="O135" s="20">
        <f>IF(COUNTIF(O10:O110,"G")=0,"",COUNTIF(O10:O110,"G"))</f>
        <v>2</v>
      </c>
      <c r="P135" s="19"/>
      <c r="Q135" s="19"/>
      <c r="R135" s="6"/>
      <c r="S135" s="20">
        <f>IF(COUNTIF(S10:S110,"G")=0,"",COUNTIF(S10:S110,"G"))</f>
        <v>2</v>
      </c>
      <c r="T135" s="19"/>
      <c r="U135" s="19"/>
      <c r="V135" s="6"/>
      <c r="W135" s="20">
        <f>IF(COUNTIF(W10:W110,"G")=0,"",COUNTIF(W10:W110,"G"))</f>
        <v>2</v>
      </c>
      <c r="X135" s="19"/>
      <c r="Y135" s="19"/>
      <c r="Z135" s="6"/>
      <c r="AA135" s="20">
        <f>IF(COUNTIF(AA10:AA110,"G")=0,"",COUNTIF(AA10:AA110,"G"))</f>
        <v>1</v>
      </c>
      <c r="AB135" s="19"/>
      <c r="AC135" s="19"/>
      <c r="AD135" s="6"/>
      <c r="AE135" s="20">
        <f>IF(COUNTIF(AE10:AE110,"G")=0,"",COUNTIF(AE10:AE110,"G"))</f>
        <v>1</v>
      </c>
      <c r="AF135" s="19"/>
      <c r="AG135" s="19"/>
      <c r="AH135" s="6"/>
      <c r="AI135" s="20">
        <f>IF(COUNTIF(AI10:AI110,"G")=0,"",COUNTIF(AI10:AI110,"G"))</f>
        <v>1</v>
      </c>
      <c r="AJ135" s="19"/>
      <c r="AK135" s="19"/>
      <c r="AL135" s="6"/>
      <c r="AM135" s="97">
        <f t="shared" si="35"/>
        <v>17</v>
      </c>
      <c r="AN135" s="171"/>
      <c r="AO135" s="171"/>
    </row>
    <row r="136" spans="1:41" s="16" customFormat="1" ht="15.75" customHeight="1" x14ac:dyDescent="0.25">
      <c r="A136" s="281"/>
      <c r="B136" s="280"/>
      <c r="C136" s="276" t="s">
        <v>20</v>
      </c>
      <c r="D136" s="19"/>
      <c r="E136" s="19"/>
      <c r="F136" s="6"/>
      <c r="G136" s="20" t="str">
        <f>IF(COUNTIF(G10:G110,"G(Z)")=0,"",COUNTIF(G10:G110,"G(Z)"))</f>
        <v/>
      </c>
      <c r="H136" s="19"/>
      <c r="I136" s="19"/>
      <c r="J136" s="6"/>
      <c r="K136" s="20" t="str">
        <f>IF(COUNTIF(K10:K110,"G(Z)")=0,"",COUNTIF(K10:K110,"G(Z)"))</f>
        <v/>
      </c>
      <c r="L136" s="19"/>
      <c r="M136" s="19"/>
      <c r="N136" s="6"/>
      <c r="O136" s="20" t="str">
        <f>IF(COUNTIF(O10:O110,"G(Z)")=0,"",COUNTIF(O10:O110,"G(Z)"))</f>
        <v/>
      </c>
      <c r="P136" s="19"/>
      <c r="Q136" s="19"/>
      <c r="R136" s="6"/>
      <c r="S136" s="20" t="str">
        <f>IF(COUNTIF(S10:S110,"G(Z)")=0,"",COUNTIF(S10:S110,"G(Z)"))</f>
        <v/>
      </c>
      <c r="T136" s="19"/>
      <c r="U136" s="19"/>
      <c r="V136" s="6"/>
      <c r="W136" s="20" t="str">
        <f>IF(COUNTIF(W10:W110,"G(Z)")=0,"",COUNTIF(W10:W110,"G(Z)"))</f>
        <v/>
      </c>
      <c r="X136" s="19"/>
      <c r="Y136" s="19"/>
      <c r="Z136" s="6"/>
      <c r="AA136" s="20" t="str">
        <f>IF(COUNTIF(AA10:AA110,"G(Z)")=0,"",COUNTIF(AA10:AA110,"G(Z)"))</f>
        <v/>
      </c>
      <c r="AB136" s="19"/>
      <c r="AC136" s="19"/>
      <c r="AD136" s="6"/>
      <c r="AE136" s="20" t="str">
        <f>IF(COUNTIF(AE10:AE110,"G(Z)")=0,"",COUNTIF(AE10:AE110,"G(Z)"))</f>
        <v/>
      </c>
      <c r="AF136" s="19"/>
      <c r="AG136" s="19"/>
      <c r="AH136" s="6"/>
      <c r="AI136" s="20" t="str">
        <f>IF(COUNTIF(AI10:AI110,"G(Z)")=0,"",COUNTIF(AI10:AI110,"G(Z)"))</f>
        <v/>
      </c>
      <c r="AJ136" s="19"/>
      <c r="AK136" s="19"/>
      <c r="AL136" s="6"/>
      <c r="AM136" s="97" t="str">
        <f t="shared" si="35"/>
        <v/>
      </c>
      <c r="AN136" s="171"/>
      <c r="AO136" s="171"/>
    </row>
    <row r="137" spans="1:41" s="16" customFormat="1" ht="15.75" customHeight="1" x14ac:dyDescent="0.25">
      <c r="A137" s="281"/>
      <c r="B137" s="280"/>
      <c r="C137" s="276" t="s">
        <v>40</v>
      </c>
      <c r="D137" s="19"/>
      <c r="E137" s="19"/>
      <c r="F137" s="6"/>
      <c r="G137" s="20">
        <f>IF(COUNTIF(G10:G110,"K")=0,"",COUNTIF(G10:G110,"K"))</f>
        <v>6</v>
      </c>
      <c r="H137" s="19"/>
      <c r="I137" s="19"/>
      <c r="J137" s="6"/>
      <c r="K137" s="20">
        <f>IF(COUNTIF(K10:K110,"K")=0,"",COUNTIF(K10:K110,"K"))</f>
        <v>4</v>
      </c>
      <c r="L137" s="19"/>
      <c r="M137" s="19"/>
      <c r="N137" s="6"/>
      <c r="O137" s="20">
        <f>IF(COUNTIF(O10:O110,"K")=0,"",COUNTIF(O10:O110,"K"))</f>
        <v>5</v>
      </c>
      <c r="P137" s="19"/>
      <c r="Q137" s="19"/>
      <c r="R137" s="6"/>
      <c r="S137" s="20">
        <f>IF(COUNTIF(S10:S110,"K")=0,"",COUNTIF(S10:S110,"K"))</f>
        <v>3</v>
      </c>
      <c r="T137" s="19"/>
      <c r="U137" s="19"/>
      <c r="V137" s="6"/>
      <c r="W137" s="20">
        <f>IF(COUNTIF(W10:W110,"K")=0,"",COUNTIF(W10:W110,"K"))</f>
        <v>1</v>
      </c>
      <c r="X137" s="19"/>
      <c r="Y137" s="19"/>
      <c r="Z137" s="6"/>
      <c r="AA137" s="20">
        <f>IF(COUNTIF(AA10:AA110,"K")=0,"",COUNTIF(AA10:AA110,"K"))</f>
        <v>4</v>
      </c>
      <c r="AB137" s="19"/>
      <c r="AC137" s="19"/>
      <c r="AD137" s="6"/>
      <c r="AE137" s="20">
        <f>IF(COUNTIF(AE10:AE110,"K")=0,"",COUNTIF(AE10:AE110,"K"))</f>
        <v>4</v>
      </c>
      <c r="AF137" s="19"/>
      <c r="AG137" s="19"/>
      <c r="AH137" s="6"/>
      <c r="AI137" s="20" t="str">
        <f>IF(COUNTIF(AI10:AI110,"K")=0,"",COUNTIF(AI10:AI110,"K"))</f>
        <v/>
      </c>
      <c r="AJ137" s="19"/>
      <c r="AK137" s="19"/>
      <c r="AL137" s="6"/>
      <c r="AM137" s="97">
        <f t="shared" si="35"/>
        <v>27</v>
      </c>
      <c r="AN137" s="171"/>
      <c r="AO137" s="171"/>
    </row>
    <row r="138" spans="1:41" s="16" customFormat="1" ht="15.75" hidden="1" customHeight="1" x14ac:dyDescent="0.25">
      <c r="A138" s="281"/>
      <c r="B138" s="280"/>
      <c r="C138" s="276" t="s">
        <v>21</v>
      </c>
      <c r="D138" s="19"/>
      <c r="E138" s="19"/>
      <c r="F138" s="6"/>
      <c r="G138" s="20" t="str">
        <f>IF(COUNTIF(G10:G110,"V(Z)")=0,"",COUNTIF(G10:G110,"V(Z)"))</f>
        <v/>
      </c>
      <c r="H138" s="19"/>
      <c r="I138" s="19"/>
      <c r="J138" s="6"/>
      <c r="K138" s="20" t="str">
        <f>IF(COUNTIF(K10:K110,"V(Z)")=0,"",COUNTIF(K10:K110,"V(Z)"))</f>
        <v/>
      </c>
      <c r="L138" s="19"/>
      <c r="M138" s="19"/>
      <c r="N138" s="6"/>
      <c r="O138" s="20" t="str">
        <f>IF(COUNTIF(O10:O110,"V(Z)")=0,"",COUNTIF(O10:O110,"V(Z)"))</f>
        <v/>
      </c>
      <c r="P138" s="19"/>
      <c r="Q138" s="19"/>
      <c r="R138" s="6"/>
      <c r="S138" s="20" t="str">
        <f>IF(COUNTIF(S10:S110,"V(Z)")=0,"",COUNTIF(S10:S110,"V(Z)"))</f>
        <v/>
      </c>
      <c r="T138" s="19"/>
      <c r="U138" s="19"/>
      <c r="V138" s="6"/>
      <c r="W138" s="20" t="str">
        <f>IF(COUNTIF(W10:W110,"V(Z)")=0,"",COUNTIF(W10:W110,"V(Z)"))</f>
        <v/>
      </c>
      <c r="X138" s="19"/>
      <c r="Y138" s="19"/>
      <c r="Z138" s="6"/>
      <c r="AA138" s="20" t="str">
        <f>IF(COUNTIF(AA10:AA110,"V(Z)")=0,"",COUNTIF(AA10:AA110,"V(Z)"))</f>
        <v/>
      </c>
      <c r="AB138" s="19"/>
      <c r="AC138" s="19"/>
      <c r="AD138" s="6"/>
      <c r="AE138" s="20" t="str">
        <f>IF(COUNTIF(AE10:AE110,"V(Z)")=0,"",COUNTIF(AE10:AE110,"V(Z)"))</f>
        <v/>
      </c>
      <c r="AF138" s="19"/>
      <c r="AG138" s="19"/>
      <c r="AH138" s="6"/>
      <c r="AI138" s="20" t="str">
        <f>IF(COUNTIF(AI10:AI110,"V(Z)")=0,"",COUNTIF(AI10:AI110,"V(Z)"))</f>
        <v/>
      </c>
      <c r="AJ138" s="19"/>
      <c r="AK138" s="19"/>
      <c r="AL138" s="6"/>
      <c r="AM138" s="97" t="str">
        <f t="shared" si="35"/>
        <v/>
      </c>
      <c r="AN138" s="171"/>
      <c r="AO138" s="171"/>
    </row>
    <row r="139" spans="1:41" s="16" customFormat="1" ht="15.75" hidden="1" customHeight="1" x14ac:dyDescent="0.25">
      <c r="A139" s="281"/>
      <c r="B139" s="280"/>
      <c r="C139" s="276" t="s">
        <v>22</v>
      </c>
      <c r="D139" s="19"/>
      <c r="E139" s="19"/>
      <c r="F139" s="6"/>
      <c r="G139" s="20" t="str">
        <f>IF(COUNTIF(G10:G110,"AV")=0,"",COUNTIF(G10:G110,"AV"))</f>
        <v/>
      </c>
      <c r="H139" s="19"/>
      <c r="I139" s="19"/>
      <c r="J139" s="6"/>
      <c r="K139" s="20" t="str">
        <f>IF(COUNTIF(K10:K110,"AV")=0,"",COUNTIF(K10:K110,"AV"))</f>
        <v/>
      </c>
      <c r="L139" s="19"/>
      <c r="M139" s="19"/>
      <c r="N139" s="6"/>
      <c r="O139" s="20" t="str">
        <f>IF(COUNTIF(O10:O110,"AV")=0,"",COUNTIF(O10:O110,"AV"))</f>
        <v/>
      </c>
      <c r="P139" s="19"/>
      <c r="Q139" s="19"/>
      <c r="R139" s="6"/>
      <c r="S139" s="20" t="str">
        <f>IF(COUNTIF(S10:S110,"AV")=0,"",COUNTIF(S10:S110,"AV"))</f>
        <v/>
      </c>
      <c r="T139" s="19"/>
      <c r="U139" s="19"/>
      <c r="V139" s="6"/>
      <c r="W139" s="20" t="str">
        <f>IF(COUNTIF(W10:W110,"AV")=0,"",COUNTIF(W10:W110,"AV"))</f>
        <v/>
      </c>
      <c r="X139" s="19"/>
      <c r="Y139" s="19"/>
      <c r="Z139" s="6"/>
      <c r="AA139" s="20" t="str">
        <f>IF(COUNTIF(AA10:AA110,"AV")=0,"",COUNTIF(AA10:AA110,"AV"))</f>
        <v/>
      </c>
      <c r="AB139" s="19"/>
      <c r="AC139" s="19"/>
      <c r="AD139" s="6"/>
      <c r="AE139" s="20" t="str">
        <f>IF(COUNTIF(AE10:AE110,"AV")=0,"",COUNTIF(AE10:AE110,"AV"))</f>
        <v/>
      </c>
      <c r="AF139" s="19"/>
      <c r="AG139" s="19"/>
      <c r="AH139" s="6"/>
      <c r="AI139" s="20" t="str">
        <f>IF(COUNTIF(AI10:AI110,"AV")=0,"",COUNTIF(AI10:AI110,"AV"))</f>
        <v/>
      </c>
      <c r="AJ139" s="19"/>
      <c r="AK139" s="19"/>
      <c r="AL139" s="6"/>
      <c r="AM139" s="97" t="str">
        <f t="shared" si="35"/>
        <v/>
      </c>
      <c r="AN139" s="171"/>
      <c r="AO139" s="171"/>
    </row>
    <row r="140" spans="1:41" s="16" customFormat="1" ht="15.75" hidden="1" customHeight="1" x14ac:dyDescent="0.25">
      <c r="A140" s="281"/>
      <c r="B140" s="280"/>
      <c r="C140" s="276" t="s">
        <v>23</v>
      </c>
      <c r="D140" s="19"/>
      <c r="E140" s="19"/>
      <c r="F140" s="6"/>
      <c r="G140" s="20" t="str">
        <f>IF(COUNTIF(G10:G110,"KO")=0,"",COUNTIF(G10:G110,"KO"))</f>
        <v/>
      </c>
      <c r="H140" s="19"/>
      <c r="I140" s="19"/>
      <c r="J140" s="6"/>
      <c r="K140" s="20" t="str">
        <f>IF(COUNTIF(K10:K110,"KO")=0,"",COUNTIF(K10:K110,"KO"))</f>
        <v/>
      </c>
      <c r="L140" s="19"/>
      <c r="M140" s="19"/>
      <c r="N140" s="6"/>
      <c r="O140" s="20" t="str">
        <f>IF(COUNTIF(O10:O110,"KO")=0,"",COUNTIF(O10:O110,"KO"))</f>
        <v/>
      </c>
      <c r="P140" s="19"/>
      <c r="Q140" s="19"/>
      <c r="R140" s="6"/>
      <c r="S140" s="20" t="str">
        <f>IF(COUNTIF(S10:S110,"KO")=0,"",COUNTIF(S10:S110,"KO"))</f>
        <v/>
      </c>
      <c r="T140" s="19"/>
      <c r="U140" s="19"/>
      <c r="V140" s="6"/>
      <c r="W140" s="20" t="str">
        <f>IF(COUNTIF(W10:W110,"KO")=0,"",COUNTIF(W10:W110,"KO"))</f>
        <v/>
      </c>
      <c r="X140" s="19"/>
      <c r="Y140" s="19"/>
      <c r="Z140" s="6"/>
      <c r="AA140" s="20" t="str">
        <f>IF(COUNTIF(AA10:AA110,"KO")=0,"",COUNTIF(AA10:AA110,"KO"))</f>
        <v/>
      </c>
      <c r="AB140" s="19"/>
      <c r="AC140" s="19"/>
      <c r="AD140" s="6"/>
      <c r="AE140" s="20" t="str">
        <f>IF(COUNTIF(AE10:AE110,"KO")=0,"",COUNTIF(AE10:AE110,"KO"))</f>
        <v/>
      </c>
      <c r="AF140" s="19"/>
      <c r="AG140" s="19"/>
      <c r="AH140" s="6"/>
      <c r="AI140" s="20" t="str">
        <f>IF(COUNTIF(AI10:AI110,"KO")=0,"",COUNTIF(AI10:AI110,"KO"))</f>
        <v/>
      </c>
      <c r="AJ140" s="19"/>
      <c r="AK140" s="19"/>
      <c r="AL140" s="6"/>
      <c r="AM140" s="97" t="str">
        <f t="shared" si="35"/>
        <v/>
      </c>
      <c r="AN140" s="171"/>
      <c r="AO140" s="171"/>
    </row>
    <row r="141" spans="1:41" s="16" customFormat="1" ht="15.75" hidden="1" customHeight="1" x14ac:dyDescent="0.25">
      <c r="A141" s="283"/>
      <c r="B141" s="284"/>
      <c r="C141" s="285" t="s">
        <v>24</v>
      </c>
      <c r="D141" s="21"/>
      <c r="E141" s="21"/>
      <c r="F141" s="13"/>
      <c r="G141" s="20" t="str">
        <f>IF(COUNTIF(G10:G110,"S")=0,"",COUNTIF(G10:G110,"S"))</f>
        <v/>
      </c>
      <c r="H141" s="21"/>
      <c r="I141" s="21"/>
      <c r="J141" s="13"/>
      <c r="K141" s="20" t="str">
        <f>IF(COUNTIF(K10:K110,"S")=0,"",COUNTIF(K10:K110,"S"))</f>
        <v/>
      </c>
      <c r="L141" s="21"/>
      <c r="M141" s="21"/>
      <c r="N141" s="13"/>
      <c r="O141" s="20" t="str">
        <f>IF(COUNTIF(O10:O110,"S")=0,"",COUNTIF(O10:O110,"S"))</f>
        <v/>
      </c>
      <c r="P141" s="21"/>
      <c r="Q141" s="21"/>
      <c r="R141" s="13"/>
      <c r="S141" s="20" t="str">
        <f>IF(COUNTIF(S10:S110,"S")=0,"",COUNTIF(S10:S110,"S"))</f>
        <v/>
      </c>
      <c r="T141" s="21"/>
      <c r="U141" s="21"/>
      <c r="V141" s="13"/>
      <c r="W141" s="20" t="str">
        <f>IF(COUNTIF(W10:W110,"S")=0,"",COUNTIF(W10:W110,"S"))</f>
        <v/>
      </c>
      <c r="X141" s="21"/>
      <c r="Y141" s="21"/>
      <c r="Z141" s="13"/>
      <c r="AA141" s="20" t="str">
        <f>IF(COUNTIF(AA10:AA110,"S")=0,"",COUNTIF(AA10:AA110,"S"))</f>
        <v/>
      </c>
      <c r="AB141" s="21"/>
      <c r="AC141" s="21"/>
      <c r="AD141" s="13"/>
      <c r="AE141" s="20" t="str">
        <f>IF(COUNTIF(AE10:AE110,"S")=0,"",COUNTIF(AE10:AE110,"S"))</f>
        <v/>
      </c>
      <c r="AF141" s="21"/>
      <c r="AG141" s="21"/>
      <c r="AH141" s="13"/>
      <c r="AI141" s="20" t="str">
        <f>IF(COUNTIF(AI10:AI110,"S")=0,"",COUNTIF(AI10:AI110,"S"))</f>
        <v/>
      </c>
      <c r="AJ141" s="19"/>
      <c r="AK141" s="19"/>
      <c r="AL141" s="6"/>
      <c r="AM141" s="97" t="str">
        <f t="shared" si="35"/>
        <v/>
      </c>
      <c r="AN141" s="171"/>
      <c r="AO141" s="171"/>
    </row>
    <row r="142" spans="1:41" s="16" customFormat="1" ht="15.75" customHeight="1" x14ac:dyDescent="0.25">
      <c r="A142" s="283"/>
      <c r="B142" s="284"/>
      <c r="C142" s="285" t="s">
        <v>25</v>
      </c>
      <c r="D142" s="21"/>
      <c r="E142" s="21"/>
      <c r="F142" s="13"/>
      <c r="G142" s="20" t="str">
        <f>IF(COUNTIF(G10:G110,"Z")=0,"",COUNTIF(G10:G110,"Z"))</f>
        <v/>
      </c>
      <c r="H142" s="21"/>
      <c r="I142" s="21"/>
      <c r="J142" s="13"/>
      <c r="K142" s="20" t="str">
        <f>IF(COUNTIF(K10:K110,"Z")=0,"",COUNTIF(K10:K110,"Z"))</f>
        <v/>
      </c>
      <c r="L142" s="21"/>
      <c r="M142" s="21"/>
      <c r="N142" s="13"/>
      <c r="O142" s="20" t="str">
        <f>IF(COUNTIF(O10:O110,"Z")=0,"",COUNTIF(O10:O110,"Z"))</f>
        <v/>
      </c>
      <c r="P142" s="21"/>
      <c r="Q142" s="21"/>
      <c r="R142" s="13"/>
      <c r="S142" s="20" t="str">
        <f>IF(COUNTIF(S10:S110,"Z")=0,"",COUNTIF(S10:S110,"Z"))</f>
        <v/>
      </c>
      <c r="T142" s="21"/>
      <c r="U142" s="21"/>
      <c r="V142" s="13"/>
      <c r="W142" s="20" t="str">
        <f>IF(COUNTIF(W10:W110,"Z")=0,"",COUNTIF(W10:W110,"Z"))</f>
        <v/>
      </c>
      <c r="X142" s="21"/>
      <c r="Y142" s="21"/>
      <c r="Z142" s="13"/>
      <c r="AA142" s="20" t="str">
        <f>IF(COUNTIF(AA10:AA110,"Z")=0,"",COUNTIF(AA10:AA110,"Z"))</f>
        <v/>
      </c>
      <c r="AB142" s="21"/>
      <c r="AC142" s="21"/>
      <c r="AD142" s="13"/>
      <c r="AE142" s="20" t="str">
        <f>IF(COUNTIF(AE10:AE110,"Z")=0,"",COUNTIF(AE10:AE110,"Z"))</f>
        <v/>
      </c>
      <c r="AF142" s="21"/>
      <c r="AG142" s="21"/>
      <c r="AH142" s="13"/>
      <c r="AI142" s="20" t="str">
        <f>IF(COUNTIF(AI10:AI110,"Z")=0,"",COUNTIF(AI10:AI110,"Z"))</f>
        <v/>
      </c>
      <c r="AJ142" s="19"/>
      <c r="AK142" s="19"/>
      <c r="AL142" s="6"/>
      <c r="AM142" s="97" t="str">
        <f t="shared" si="35"/>
        <v/>
      </c>
      <c r="AN142" s="171"/>
      <c r="AO142" s="171"/>
    </row>
    <row r="143" spans="1:41" s="16" customFormat="1" ht="15.75" hidden="1" customHeight="1" x14ac:dyDescent="0.25">
      <c r="A143" s="283"/>
      <c r="B143" s="284"/>
      <c r="C143" s="285" t="s">
        <v>26</v>
      </c>
      <c r="D143" s="21"/>
      <c r="E143" s="21"/>
      <c r="F143" s="13"/>
      <c r="G143" s="20" t="str">
        <f>IF(COUNTIF(G10:G110,"KR")=0,"",COUNTIF(G10:G110,"KR"))</f>
        <v/>
      </c>
      <c r="H143" s="21"/>
      <c r="I143" s="21"/>
      <c r="J143" s="13"/>
      <c r="K143" s="20" t="str">
        <f>IF(COUNTIF(K10:K110,"KR")=0,"",COUNTIF(K10:K110,"KR"))</f>
        <v/>
      </c>
      <c r="L143" s="21"/>
      <c r="M143" s="21"/>
      <c r="N143" s="13"/>
      <c r="O143" s="20" t="str">
        <f>IF(COUNTIF(O10:O110,"KR")=0,"",COUNTIF(O10:O110,"KR"))</f>
        <v/>
      </c>
      <c r="P143" s="21"/>
      <c r="Q143" s="21"/>
      <c r="R143" s="13"/>
      <c r="S143" s="20" t="str">
        <f>IF(COUNTIF(S10:S110,"KR")=0,"",COUNTIF(S10:S110,"KR"))</f>
        <v/>
      </c>
      <c r="T143" s="21"/>
      <c r="U143" s="21"/>
      <c r="V143" s="13"/>
      <c r="W143" s="20" t="str">
        <f>IF(COUNTIF(W10:W110,"KR")=0,"",COUNTIF(W10:W110,"KR"))</f>
        <v/>
      </c>
      <c r="X143" s="21"/>
      <c r="Y143" s="21"/>
      <c r="Z143" s="13"/>
      <c r="AA143" s="22" t="str">
        <f>IF(COUNTIF(AA10:AA110,"KR")=0,"",COUNTIF(AA10:AA110,"KR"))</f>
        <v/>
      </c>
      <c r="AB143" s="21"/>
      <c r="AC143" s="21"/>
      <c r="AD143" s="13"/>
      <c r="AE143" s="20" t="str">
        <f>IF(COUNTIF(AE10:AE110,"KR")=0,"",COUNTIF(AE10:AE110,"KR"))</f>
        <v/>
      </c>
      <c r="AF143" s="21"/>
      <c r="AG143" s="21"/>
      <c r="AH143" s="13"/>
      <c r="AI143" s="22" t="str">
        <f>IF(COUNTIF(AI10:AI110,"KR")=0,"",COUNTIF(AI10:AI110,"KR"))</f>
        <v/>
      </c>
      <c r="AJ143" s="21"/>
      <c r="AK143" s="21"/>
      <c r="AL143" s="13"/>
      <c r="AM143" s="97" t="str">
        <f t="shared" si="35"/>
        <v/>
      </c>
      <c r="AN143" s="171"/>
      <c r="AO143" s="171"/>
    </row>
    <row r="144" spans="1:41" s="16" customFormat="1" ht="15.75" customHeight="1" thickBot="1" x14ac:dyDescent="0.3">
      <c r="A144" s="286"/>
      <c r="B144" s="277"/>
      <c r="C144" s="278" t="s">
        <v>27</v>
      </c>
      <c r="D144" s="23"/>
      <c r="E144" s="23"/>
      <c r="F144" s="24"/>
      <c r="G144" s="25">
        <f>IF(SUM(G131:G142)=0,"",SUM(G131:G142))</f>
        <v>13</v>
      </c>
      <c r="H144" s="23"/>
      <c r="I144" s="23"/>
      <c r="J144" s="24"/>
      <c r="K144" s="25">
        <f>IF(SUM(K131:K142)=0,"",SUM(K131:K142))</f>
        <v>10</v>
      </c>
      <c r="L144" s="23"/>
      <c r="M144" s="23"/>
      <c r="N144" s="24"/>
      <c r="O144" s="25">
        <f>IF(SUM(O131:O142)=0,"",SUM(O131:O142))</f>
        <v>9</v>
      </c>
      <c r="P144" s="23"/>
      <c r="Q144" s="23"/>
      <c r="R144" s="24"/>
      <c r="S144" s="25">
        <f>IF(SUM(S131:S142)=0,"",SUM(S131:S142))</f>
        <v>9</v>
      </c>
      <c r="T144" s="23"/>
      <c r="U144" s="23"/>
      <c r="V144" s="24"/>
      <c r="W144" s="25">
        <f>IF(SUM(W131:W142)=0,"",SUM(W131:W142))</f>
        <v>9</v>
      </c>
      <c r="X144" s="23"/>
      <c r="Y144" s="23"/>
      <c r="Z144" s="24"/>
      <c r="AA144" s="25">
        <f>IF(SUM(AA131:AA142)=0,"",SUM(AA131:AA142))</f>
        <v>9</v>
      </c>
      <c r="AB144" s="23"/>
      <c r="AC144" s="23"/>
      <c r="AD144" s="24"/>
      <c r="AE144" s="25">
        <f>IF(SUM(AE131:AE142)=0,"",SUM(AE131:AE142))</f>
        <v>7</v>
      </c>
      <c r="AF144" s="23"/>
      <c r="AG144" s="23"/>
      <c r="AH144" s="24"/>
      <c r="AI144" s="25">
        <f>IF(SUM(AI131:AI142)=0,"",SUM(AI131:AI142))</f>
        <v>7</v>
      </c>
      <c r="AJ144" s="23"/>
      <c r="AK144" s="23"/>
      <c r="AL144" s="24"/>
      <c r="AM144" s="100">
        <f t="shared" si="35"/>
        <v>73</v>
      </c>
      <c r="AN144" s="171"/>
      <c r="AO144" s="171"/>
    </row>
    <row r="145" spans="1:41" s="16" customFormat="1" ht="15.75" customHeight="1" thickTop="1" x14ac:dyDescent="0.25">
      <c r="A145" s="360" t="s">
        <v>28</v>
      </c>
      <c r="B145" s="361"/>
      <c r="C145" s="361"/>
      <c r="D145" s="361"/>
      <c r="E145" s="361"/>
      <c r="F145" s="361"/>
      <c r="G145" s="361"/>
      <c r="H145" s="361"/>
      <c r="I145" s="361"/>
      <c r="J145" s="361"/>
      <c r="K145" s="361"/>
      <c r="L145" s="361"/>
      <c r="M145" s="361"/>
      <c r="N145" s="361"/>
      <c r="O145" s="361"/>
      <c r="P145" s="361"/>
      <c r="Q145" s="361"/>
      <c r="R145" s="361"/>
      <c r="S145" s="361"/>
      <c r="T145" s="361"/>
      <c r="U145" s="361"/>
      <c r="V145" s="361"/>
      <c r="W145" s="361"/>
      <c r="X145" s="361"/>
      <c r="Y145" s="361"/>
      <c r="Z145" s="361"/>
      <c r="AA145" s="361"/>
      <c r="AB145" s="361"/>
      <c r="AC145" s="361"/>
      <c r="AD145" s="361"/>
      <c r="AE145" s="361"/>
      <c r="AF145" s="361"/>
      <c r="AG145" s="361"/>
      <c r="AH145" s="361"/>
      <c r="AI145" s="361"/>
      <c r="AJ145" s="346"/>
      <c r="AK145" s="346"/>
      <c r="AL145" s="346"/>
      <c r="AM145" s="53"/>
      <c r="AN145" s="171"/>
      <c r="AO145" s="171"/>
    </row>
    <row r="146" spans="1:41" s="16" customFormat="1" ht="15.75" customHeight="1" x14ac:dyDescent="0.25">
      <c r="A146" s="347" t="s">
        <v>36</v>
      </c>
      <c r="B146" s="348"/>
      <c r="C146" s="348"/>
      <c r="D146" s="348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8"/>
      <c r="Q146" s="348"/>
      <c r="R146" s="348"/>
      <c r="S146" s="348"/>
      <c r="T146" s="348"/>
      <c r="U146" s="348"/>
      <c r="V146" s="348"/>
      <c r="W146" s="348"/>
      <c r="X146" s="348"/>
      <c r="Y146" s="348"/>
      <c r="Z146" s="348"/>
      <c r="AA146" s="348"/>
      <c r="AB146" s="348"/>
      <c r="AC146" s="348"/>
      <c r="AD146" s="348"/>
      <c r="AE146" s="348"/>
      <c r="AF146" s="348"/>
      <c r="AG146" s="348"/>
      <c r="AH146" s="348"/>
      <c r="AI146" s="348"/>
      <c r="AJ146" s="101"/>
      <c r="AK146" s="101"/>
      <c r="AL146" s="101"/>
      <c r="AM146" s="102"/>
      <c r="AN146" s="101"/>
      <c r="AO146" s="101"/>
    </row>
    <row r="147" spans="1:41" s="16" customFormat="1" ht="15.75" customHeight="1" x14ac:dyDescent="0.25">
      <c r="A147" s="348"/>
      <c r="B147" s="348"/>
      <c r="C147" s="348"/>
      <c r="D147" s="348"/>
      <c r="E147" s="348"/>
      <c r="F147" s="348"/>
      <c r="G147" s="348"/>
      <c r="H147" s="348"/>
      <c r="I147" s="348"/>
      <c r="J147" s="348"/>
      <c r="K147" s="348"/>
      <c r="L147" s="348"/>
      <c r="M147" s="348"/>
      <c r="N147" s="348"/>
      <c r="O147" s="348"/>
      <c r="P147" s="348"/>
      <c r="Q147" s="348"/>
      <c r="R147" s="348"/>
      <c r="S147" s="348"/>
      <c r="T147" s="348"/>
      <c r="U147" s="348"/>
      <c r="V147" s="348"/>
      <c r="W147" s="348"/>
      <c r="X147" s="348"/>
      <c r="Y147" s="348"/>
      <c r="Z147" s="348"/>
      <c r="AA147" s="348"/>
      <c r="AB147" s="348"/>
      <c r="AC147" s="348"/>
      <c r="AD147" s="348"/>
      <c r="AE147" s="348"/>
      <c r="AF147" s="348"/>
      <c r="AG147" s="348"/>
      <c r="AH147" s="348"/>
      <c r="AI147" s="348"/>
      <c r="AJ147" s="101"/>
      <c r="AK147" s="101"/>
      <c r="AL147" s="101"/>
      <c r="AM147" s="103"/>
      <c r="AN147" s="101"/>
      <c r="AO147" s="101"/>
    </row>
    <row r="148" spans="1:41" s="16" customFormat="1" ht="15.75" customHeight="1" thickBot="1" x14ac:dyDescent="0.3">
      <c r="A148" s="357"/>
      <c r="B148" s="357"/>
      <c r="C148" s="357"/>
      <c r="D148" s="357"/>
      <c r="E148" s="357"/>
      <c r="F148" s="357"/>
      <c r="G148" s="357"/>
      <c r="H148" s="357"/>
      <c r="I148" s="357"/>
      <c r="J148" s="357"/>
      <c r="K148" s="357"/>
      <c r="L148" s="357"/>
      <c r="M148" s="357"/>
      <c r="N148" s="357"/>
      <c r="O148" s="357"/>
      <c r="P148" s="357"/>
      <c r="Q148" s="357"/>
      <c r="R148" s="357"/>
      <c r="S148" s="357"/>
      <c r="T148" s="357"/>
      <c r="U148" s="357"/>
      <c r="V148" s="357"/>
      <c r="W148" s="357"/>
      <c r="X148" s="357"/>
      <c r="Y148" s="357"/>
      <c r="Z148" s="357"/>
      <c r="AA148" s="357"/>
      <c r="AB148" s="357"/>
      <c r="AC148" s="357"/>
      <c r="AD148" s="357"/>
      <c r="AE148" s="357"/>
      <c r="AF148" s="357"/>
      <c r="AG148" s="357"/>
      <c r="AH148" s="357"/>
      <c r="AI148" s="357"/>
      <c r="AJ148" s="93"/>
      <c r="AK148" s="93"/>
      <c r="AL148" s="93"/>
      <c r="AM148" s="94"/>
      <c r="AN148" s="101"/>
      <c r="AO148" s="101"/>
    </row>
    <row r="149" spans="1:41" s="16" customFormat="1" ht="15.75" customHeight="1" thickTop="1" x14ac:dyDescent="0.2">
      <c r="A149" s="287"/>
      <c r="B149" s="236"/>
      <c r="C149" s="236"/>
      <c r="F149" s="144"/>
      <c r="G149" s="149"/>
      <c r="H149" s="144"/>
      <c r="I149" s="144"/>
      <c r="J149" s="144"/>
      <c r="K149" s="144"/>
      <c r="L149" s="144"/>
      <c r="M149" s="144"/>
      <c r="N149" s="144"/>
      <c r="O149" s="149"/>
      <c r="S149" s="28"/>
      <c r="T149" s="144"/>
      <c r="W149" s="28"/>
      <c r="AA149" s="28"/>
      <c r="AE149" s="28"/>
      <c r="AI149" s="28"/>
      <c r="AN149" s="235"/>
      <c r="AO149" s="235"/>
    </row>
    <row r="150" spans="1:41" s="16" customFormat="1" ht="15.75" customHeight="1" x14ac:dyDescent="0.2">
      <c r="A150" s="287"/>
      <c r="B150" s="236"/>
      <c r="C150" s="236"/>
      <c r="F150" s="144"/>
      <c r="G150" s="149"/>
      <c r="H150" s="144"/>
      <c r="I150" s="144"/>
      <c r="J150" s="144"/>
      <c r="K150" s="144"/>
      <c r="L150" s="144"/>
      <c r="M150" s="144"/>
      <c r="N150" s="144"/>
      <c r="O150" s="149"/>
      <c r="S150" s="28"/>
      <c r="T150" s="144"/>
      <c r="W150" s="28"/>
      <c r="AA150" s="28"/>
      <c r="AE150" s="28"/>
      <c r="AI150" s="28"/>
      <c r="AN150" s="235"/>
      <c r="AO150" s="235"/>
    </row>
    <row r="151" spans="1:41" s="16" customFormat="1" ht="15.75" customHeight="1" x14ac:dyDescent="0.2">
      <c r="A151" s="287"/>
      <c r="B151" s="236"/>
      <c r="C151" s="236"/>
      <c r="F151" s="144"/>
      <c r="G151" s="149"/>
      <c r="H151" s="144"/>
      <c r="I151" s="144"/>
      <c r="J151" s="144"/>
      <c r="K151" s="144"/>
      <c r="L151" s="144"/>
      <c r="M151" s="144"/>
      <c r="N151" s="144"/>
      <c r="O151" s="149"/>
      <c r="S151" s="28"/>
      <c r="T151" s="144"/>
      <c r="W151" s="28"/>
      <c r="AA151" s="28"/>
      <c r="AE151" s="28"/>
      <c r="AI151" s="28"/>
      <c r="AN151" s="235"/>
      <c r="AO151" s="235"/>
    </row>
    <row r="152" spans="1:41" s="16" customFormat="1" ht="15.75" customHeight="1" x14ac:dyDescent="0.2">
      <c r="A152" s="287"/>
      <c r="B152" s="236"/>
      <c r="C152" s="236"/>
      <c r="F152" s="144"/>
      <c r="G152" s="149"/>
      <c r="H152" s="144"/>
      <c r="I152" s="144"/>
      <c r="J152" s="144"/>
      <c r="K152" s="144"/>
      <c r="L152" s="144"/>
      <c r="M152" s="144"/>
      <c r="N152" s="144"/>
      <c r="O152" s="149"/>
      <c r="S152" s="28"/>
      <c r="T152" s="144"/>
      <c r="W152" s="28"/>
      <c r="AA152" s="28"/>
      <c r="AE152" s="28"/>
      <c r="AI152" s="28"/>
      <c r="AN152" s="235"/>
      <c r="AO152" s="235"/>
    </row>
    <row r="153" spans="1:41" s="16" customFormat="1" ht="15.75" customHeight="1" x14ac:dyDescent="0.2">
      <c r="A153" s="287"/>
      <c r="B153" s="236"/>
      <c r="C153" s="236"/>
      <c r="F153" s="144"/>
      <c r="G153" s="149"/>
      <c r="H153" s="144"/>
      <c r="I153" s="144"/>
      <c r="J153" s="144"/>
      <c r="K153" s="144"/>
      <c r="L153" s="144"/>
      <c r="M153" s="144"/>
      <c r="N153" s="144"/>
      <c r="O153" s="149"/>
      <c r="S153" s="28"/>
      <c r="T153" s="144"/>
      <c r="W153" s="28"/>
      <c r="AA153" s="28"/>
      <c r="AE153" s="28"/>
      <c r="AI153" s="28"/>
      <c r="AN153" s="235"/>
      <c r="AO153" s="235"/>
    </row>
    <row r="154" spans="1:41" s="16" customFormat="1" ht="15.75" customHeight="1" x14ac:dyDescent="0.2">
      <c r="A154" s="287"/>
      <c r="B154" s="236"/>
      <c r="C154" s="236"/>
      <c r="F154" s="144"/>
      <c r="G154" s="149"/>
      <c r="H154" s="144"/>
      <c r="I154" s="144"/>
      <c r="J154" s="144"/>
      <c r="K154" s="144"/>
      <c r="L154" s="144"/>
      <c r="M154" s="144"/>
      <c r="N154" s="144"/>
      <c r="O154" s="149"/>
      <c r="S154" s="28"/>
      <c r="T154" s="144"/>
      <c r="W154" s="28"/>
      <c r="AA154" s="28"/>
      <c r="AE154" s="28"/>
      <c r="AI154" s="28"/>
      <c r="AN154" s="235"/>
      <c r="AO154" s="235"/>
    </row>
    <row r="155" spans="1:41" s="16" customFormat="1" ht="15.75" customHeight="1" x14ac:dyDescent="0.2">
      <c r="A155" s="287"/>
      <c r="B155" s="236"/>
      <c r="C155" s="236"/>
      <c r="F155" s="144"/>
      <c r="G155" s="149"/>
      <c r="H155" s="144"/>
      <c r="I155" s="144"/>
      <c r="J155" s="144"/>
      <c r="K155" s="144"/>
      <c r="L155" s="144"/>
      <c r="M155" s="144"/>
      <c r="N155" s="144"/>
      <c r="O155" s="149"/>
      <c r="S155" s="28"/>
      <c r="T155" s="144"/>
      <c r="W155" s="28"/>
      <c r="AA155" s="28"/>
      <c r="AE155" s="28"/>
      <c r="AI155" s="28"/>
      <c r="AN155" s="235"/>
      <c r="AO155" s="235"/>
    </row>
    <row r="156" spans="1:41" s="16" customFormat="1" ht="15.75" customHeight="1" x14ac:dyDescent="0.2">
      <c r="A156" s="287"/>
      <c r="B156" s="236"/>
      <c r="C156" s="236"/>
      <c r="F156" s="144"/>
      <c r="G156" s="149"/>
      <c r="H156" s="144"/>
      <c r="I156" s="144"/>
      <c r="J156" s="144"/>
      <c r="K156" s="144"/>
      <c r="L156" s="144"/>
      <c r="M156" s="144"/>
      <c r="N156" s="144"/>
      <c r="O156" s="149"/>
      <c r="S156" s="28"/>
      <c r="T156" s="144"/>
      <c r="W156" s="28"/>
      <c r="AA156" s="28"/>
      <c r="AE156" s="28"/>
      <c r="AI156" s="28"/>
      <c r="AN156" s="235"/>
      <c r="AO156" s="235"/>
    </row>
    <row r="157" spans="1:41" s="16" customFormat="1" ht="15.75" customHeight="1" x14ac:dyDescent="0.2">
      <c r="A157" s="287"/>
      <c r="B157" s="236"/>
      <c r="C157" s="236"/>
      <c r="F157" s="144"/>
      <c r="G157" s="149"/>
      <c r="H157" s="144"/>
      <c r="I157" s="144"/>
      <c r="J157" s="144"/>
      <c r="K157" s="144"/>
      <c r="L157" s="144"/>
      <c r="M157" s="144"/>
      <c r="N157" s="144"/>
      <c r="O157" s="149"/>
      <c r="S157" s="28"/>
      <c r="T157" s="144"/>
      <c r="W157" s="28"/>
      <c r="AA157" s="28"/>
      <c r="AE157" s="28"/>
      <c r="AI157" s="28"/>
      <c r="AN157" s="235"/>
      <c r="AO157" s="235"/>
    </row>
    <row r="158" spans="1:41" s="16" customFormat="1" ht="15.75" customHeight="1" x14ac:dyDescent="0.2">
      <c r="A158" s="287"/>
      <c r="B158" s="236"/>
      <c r="C158" s="236"/>
      <c r="F158" s="144"/>
      <c r="G158" s="149"/>
      <c r="H158" s="144"/>
      <c r="I158" s="144"/>
      <c r="J158" s="144"/>
      <c r="K158" s="144"/>
      <c r="L158" s="144"/>
      <c r="M158" s="144"/>
      <c r="N158" s="144"/>
      <c r="O158" s="149"/>
      <c r="S158" s="28"/>
      <c r="T158" s="144"/>
      <c r="W158" s="28"/>
      <c r="AA158" s="28"/>
      <c r="AE158" s="28"/>
      <c r="AI158" s="28"/>
      <c r="AN158" s="235"/>
      <c r="AO158" s="235"/>
    </row>
    <row r="159" spans="1:41" s="16" customFormat="1" ht="15.75" customHeight="1" x14ac:dyDescent="0.2">
      <c r="A159" s="287"/>
      <c r="B159" s="236"/>
      <c r="C159" s="236"/>
      <c r="F159" s="144"/>
      <c r="G159" s="149"/>
      <c r="H159" s="144"/>
      <c r="I159" s="144"/>
      <c r="J159" s="144"/>
      <c r="K159" s="144"/>
      <c r="L159" s="144"/>
      <c r="M159" s="144"/>
      <c r="N159" s="144"/>
      <c r="O159" s="149"/>
      <c r="S159" s="28"/>
      <c r="T159" s="144"/>
      <c r="W159" s="28"/>
      <c r="AA159" s="28"/>
      <c r="AE159" s="28"/>
      <c r="AI159" s="28"/>
      <c r="AN159" s="235"/>
      <c r="AO159" s="235"/>
    </row>
    <row r="160" spans="1:41" s="16" customFormat="1" ht="15.75" customHeight="1" x14ac:dyDescent="0.2">
      <c r="A160" s="287"/>
      <c r="B160" s="236"/>
      <c r="C160" s="236"/>
      <c r="F160" s="144"/>
      <c r="G160" s="149"/>
      <c r="H160" s="144"/>
      <c r="I160" s="144"/>
      <c r="J160" s="144"/>
      <c r="K160" s="144"/>
      <c r="L160" s="144"/>
      <c r="M160" s="144"/>
      <c r="N160" s="144"/>
      <c r="O160" s="149"/>
      <c r="S160" s="28"/>
      <c r="T160" s="144"/>
      <c r="W160" s="28"/>
      <c r="AA160" s="28"/>
      <c r="AE160" s="28"/>
      <c r="AI160" s="28"/>
      <c r="AN160" s="235"/>
      <c r="AO160" s="235"/>
    </row>
    <row r="161" spans="1:41" s="16" customFormat="1" ht="15.75" customHeight="1" x14ac:dyDescent="0.2">
      <c r="A161" s="287"/>
      <c r="B161" s="236"/>
      <c r="C161" s="236"/>
      <c r="F161" s="144"/>
      <c r="G161" s="149"/>
      <c r="H161" s="144"/>
      <c r="I161" s="144"/>
      <c r="J161" s="144"/>
      <c r="K161" s="144"/>
      <c r="L161" s="144"/>
      <c r="M161" s="144"/>
      <c r="N161" s="144"/>
      <c r="O161" s="149"/>
      <c r="S161" s="28"/>
      <c r="T161" s="144"/>
      <c r="W161" s="28"/>
      <c r="AA161" s="28"/>
      <c r="AE161" s="28"/>
      <c r="AI161" s="28"/>
      <c r="AN161" s="235"/>
      <c r="AO161" s="235"/>
    </row>
    <row r="162" spans="1:41" s="16" customFormat="1" ht="15.75" customHeight="1" x14ac:dyDescent="0.2">
      <c r="A162" s="287"/>
      <c r="B162" s="236"/>
      <c r="C162" s="236"/>
      <c r="F162" s="144"/>
      <c r="G162" s="149"/>
      <c r="H162" s="144"/>
      <c r="I162" s="144"/>
      <c r="J162" s="144"/>
      <c r="K162" s="144"/>
      <c r="L162" s="144"/>
      <c r="M162" s="144"/>
      <c r="N162" s="144"/>
      <c r="O162" s="149"/>
      <c r="S162" s="28"/>
      <c r="T162" s="144"/>
      <c r="W162" s="28"/>
      <c r="AA162" s="28"/>
      <c r="AE162" s="28"/>
      <c r="AI162" s="28"/>
      <c r="AN162" s="235"/>
      <c r="AO162" s="235"/>
    </row>
    <row r="163" spans="1:41" s="16" customFormat="1" ht="15.75" customHeight="1" x14ac:dyDescent="0.2">
      <c r="A163" s="287"/>
      <c r="B163" s="236"/>
      <c r="C163" s="236"/>
      <c r="F163" s="144"/>
      <c r="G163" s="149"/>
      <c r="H163" s="144"/>
      <c r="I163" s="144"/>
      <c r="J163" s="144"/>
      <c r="K163" s="144"/>
      <c r="L163" s="144"/>
      <c r="M163" s="144"/>
      <c r="N163" s="144"/>
      <c r="O163" s="149"/>
      <c r="S163" s="28"/>
      <c r="T163" s="144"/>
      <c r="W163" s="28"/>
      <c r="AA163" s="28"/>
      <c r="AE163" s="28"/>
      <c r="AI163" s="28"/>
      <c r="AN163" s="235"/>
      <c r="AO163" s="235"/>
    </row>
    <row r="164" spans="1:41" s="16" customFormat="1" ht="15.75" customHeight="1" x14ac:dyDescent="0.2">
      <c r="A164" s="287"/>
      <c r="B164" s="236"/>
      <c r="C164" s="236"/>
      <c r="F164" s="144"/>
      <c r="G164" s="149"/>
      <c r="H164" s="144"/>
      <c r="I164" s="144"/>
      <c r="J164" s="144"/>
      <c r="K164" s="144"/>
      <c r="L164" s="144"/>
      <c r="M164" s="144"/>
      <c r="N164" s="144"/>
      <c r="O164" s="149"/>
      <c r="S164" s="28"/>
      <c r="T164" s="144"/>
      <c r="W164" s="28"/>
      <c r="AA164" s="28"/>
      <c r="AE164" s="28"/>
      <c r="AI164" s="28"/>
      <c r="AN164" s="235"/>
      <c r="AO164" s="235"/>
    </row>
    <row r="165" spans="1:41" s="16" customFormat="1" ht="15.75" customHeight="1" x14ac:dyDescent="0.2">
      <c r="A165" s="287"/>
      <c r="B165" s="236"/>
      <c r="C165" s="236"/>
      <c r="F165" s="144"/>
      <c r="G165" s="149"/>
      <c r="H165" s="144"/>
      <c r="I165" s="144"/>
      <c r="J165" s="144"/>
      <c r="K165" s="144"/>
      <c r="L165" s="144"/>
      <c r="M165" s="144"/>
      <c r="N165" s="144"/>
      <c r="O165" s="149"/>
      <c r="S165" s="28"/>
      <c r="T165" s="144"/>
      <c r="W165" s="28"/>
      <c r="AA165" s="28"/>
      <c r="AE165" s="28"/>
      <c r="AI165" s="28"/>
      <c r="AN165" s="235"/>
      <c r="AO165" s="235"/>
    </row>
    <row r="166" spans="1:41" s="16" customFormat="1" ht="15.75" customHeight="1" x14ac:dyDescent="0.2">
      <c r="A166" s="287"/>
      <c r="B166" s="236"/>
      <c r="C166" s="236"/>
      <c r="F166" s="144"/>
      <c r="G166" s="149"/>
      <c r="H166" s="144"/>
      <c r="I166" s="144"/>
      <c r="J166" s="144"/>
      <c r="K166" s="144"/>
      <c r="L166" s="144"/>
      <c r="M166" s="144"/>
      <c r="N166" s="144"/>
      <c r="O166" s="149"/>
      <c r="S166" s="28"/>
      <c r="T166" s="144"/>
      <c r="W166" s="28"/>
      <c r="AA166" s="28"/>
      <c r="AE166" s="28"/>
      <c r="AI166" s="28"/>
      <c r="AN166" s="235"/>
      <c r="AO166" s="235"/>
    </row>
    <row r="167" spans="1:41" s="16" customFormat="1" ht="15.75" customHeight="1" x14ac:dyDescent="0.2">
      <c r="A167" s="287"/>
      <c r="B167" s="236"/>
      <c r="C167" s="236"/>
      <c r="F167" s="144"/>
      <c r="G167" s="149"/>
      <c r="H167" s="144"/>
      <c r="I167" s="144"/>
      <c r="J167" s="144"/>
      <c r="K167" s="144"/>
      <c r="L167" s="144"/>
      <c r="M167" s="144"/>
      <c r="N167" s="144"/>
      <c r="O167" s="149"/>
      <c r="S167" s="28"/>
      <c r="T167" s="144"/>
      <c r="W167" s="28"/>
      <c r="AA167" s="28"/>
      <c r="AE167" s="28"/>
      <c r="AI167" s="28"/>
      <c r="AN167" s="235"/>
      <c r="AO167" s="235"/>
    </row>
    <row r="168" spans="1:41" s="16" customFormat="1" ht="15.75" customHeight="1" x14ac:dyDescent="0.2">
      <c r="A168" s="287"/>
      <c r="B168" s="236"/>
      <c r="C168" s="236"/>
      <c r="F168" s="144"/>
      <c r="G168" s="149"/>
      <c r="H168" s="144"/>
      <c r="I168" s="144"/>
      <c r="J168" s="144"/>
      <c r="K168" s="144"/>
      <c r="L168" s="144"/>
      <c r="M168" s="144"/>
      <c r="N168" s="144"/>
      <c r="O168" s="149"/>
      <c r="S168" s="28"/>
      <c r="T168" s="144"/>
      <c r="W168" s="28"/>
      <c r="AA168" s="28"/>
      <c r="AE168" s="28"/>
      <c r="AI168" s="28"/>
      <c r="AN168" s="235"/>
      <c r="AO168" s="235"/>
    </row>
    <row r="169" spans="1:41" s="16" customFormat="1" ht="15.75" customHeight="1" x14ac:dyDescent="0.2">
      <c r="A169" s="287"/>
      <c r="B169" s="236"/>
      <c r="C169" s="236"/>
      <c r="F169" s="144"/>
      <c r="G169" s="149"/>
      <c r="H169" s="144"/>
      <c r="I169" s="144"/>
      <c r="J169" s="144"/>
      <c r="K169" s="144"/>
      <c r="L169" s="144"/>
      <c r="M169" s="144"/>
      <c r="N169" s="144"/>
      <c r="O169" s="149"/>
      <c r="S169" s="28"/>
      <c r="T169" s="144"/>
      <c r="W169" s="28"/>
      <c r="AA169" s="28"/>
      <c r="AE169" s="28"/>
      <c r="AI169" s="28"/>
      <c r="AN169" s="235"/>
      <c r="AO169" s="235"/>
    </row>
    <row r="170" spans="1:41" s="16" customFormat="1" ht="15.75" customHeight="1" x14ac:dyDescent="0.2">
      <c r="A170" s="287"/>
      <c r="B170" s="236"/>
      <c r="C170" s="236"/>
      <c r="F170" s="144"/>
      <c r="G170" s="149"/>
      <c r="H170" s="144"/>
      <c r="I170" s="144"/>
      <c r="J170" s="144"/>
      <c r="K170" s="144"/>
      <c r="L170" s="144"/>
      <c r="M170" s="144"/>
      <c r="N170" s="144"/>
      <c r="O170" s="149"/>
      <c r="S170" s="28"/>
      <c r="T170" s="144"/>
      <c r="W170" s="28"/>
      <c r="AA170" s="28"/>
      <c r="AE170" s="28"/>
      <c r="AI170" s="28"/>
      <c r="AN170" s="235"/>
      <c r="AO170" s="235"/>
    </row>
    <row r="171" spans="1:41" s="16" customFormat="1" ht="15.75" customHeight="1" x14ac:dyDescent="0.2">
      <c r="A171" s="287"/>
      <c r="B171" s="236"/>
      <c r="C171" s="236"/>
      <c r="F171" s="144"/>
      <c r="G171" s="149"/>
      <c r="H171" s="144"/>
      <c r="I171" s="144"/>
      <c r="J171" s="144"/>
      <c r="K171" s="144"/>
      <c r="L171" s="144"/>
      <c r="M171" s="144"/>
      <c r="N171" s="144"/>
      <c r="O171" s="149"/>
      <c r="S171" s="28"/>
      <c r="T171" s="144"/>
      <c r="W171" s="28"/>
      <c r="AA171" s="28"/>
      <c r="AE171" s="28"/>
      <c r="AI171" s="28"/>
      <c r="AN171" s="235"/>
      <c r="AO171" s="235"/>
    </row>
    <row r="172" spans="1:41" s="16" customFormat="1" ht="15.75" customHeight="1" x14ac:dyDescent="0.2">
      <c r="A172" s="287"/>
      <c r="B172" s="236"/>
      <c r="C172" s="236"/>
      <c r="F172" s="144"/>
      <c r="G172" s="149"/>
      <c r="H172" s="144"/>
      <c r="I172" s="144"/>
      <c r="J172" s="144"/>
      <c r="K172" s="144"/>
      <c r="L172" s="144"/>
      <c r="M172" s="144"/>
      <c r="N172" s="144"/>
      <c r="O172" s="149"/>
      <c r="S172" s="28"/>
      <c r="T172" s="144"/>
      <c r="W172" s="28"/>
      <c r="AA172" s="28"/>
      <c r="AE172" s="28"/>
      <c r="AI172" s="28"/>
      <c r="AN172" s="235"/>
      <c r="AO172" s="235"/>
    </row>
    <row r="173" spans="1:41" s="16" customFormat="1" ht="15.75" customHeight="1" x14ac:dyDescent="0.2">
      <c r="A173" s="287"/>
      <c r="B173" s="236"/>
      <c r="C173" s="236"/>
      <c r="F173" s="144"/>
      <c r="G173" s="149"/>
      <c r="H173" s="144"/>
      <c r="I173" s="144"/>
      <c r="J173" s="144"/>
      <c r="K173" s="144"/>
      <c r="L173" s="144"/>
      <c r="M173" s="144"/>
      <c r="N173" s="144"/>
      <c r="O173" s="149"/>
      <c r="S173" s="28"/>
      <c r="T173" s="144"/>
      <c r="W173" s="28"/>
      <c r="AA173" s="28"/>
      <c r="AE173" s="28"/>
      <c r="AI173" s="28"/>
      <c r="AN173" s="235"/>
      <c r="AO173" s="235"/>
    </row>
    <row r="174" spans="1:41" s="16" customFormat="1" ht="15.75" customHeight="1" x14ac:dyDescent="0.2">
      <c r="A174" s="287"/>
      <c r="B174" s="236"/>
      <c r="C174" s="236"/>
      <c r="F174" s="144"/>
      <c r="G174" s="149"/>
      <c r="H174" s="144"/>
      <c r="I174" s="144"/>
      <c r="J174" s="144"/>
      <c r="K174" s="144"/>
      <c r="L174" s="144"/>
      <c r="M174" s="144"/>
      <c r="N174" s="144"/>
      <c r="O174" s="149"/>
      <c r="S174" s="28"/>
      <c r="T174" s="144"/>
      <c r="W174" s="28"/>
      <c r="AA174" s="28"/>
      <c r="AE174" s="28"/>
      <c r="AI174" s="28"/>
      <c r="AN174" s="235"/>
      <c r="AO174" s="235"/>
    </row>
    <row r="175" spans="1:41" s="16" customFormat="1" ht="15.75" customHeight="1" x14ac:dyDescent="0.2">
      <c r="A175" s="287"/>
      <c r="B175" s="236"/>
      <c r="C175" s="236"/>
      <c r="F175" s="144"/>
      <c r="G175" s="149"/>
      <c r="H175" s="144"/>
      <c r="I175" s="144"/>
      <c r="J175" s="144"/>
      <c r="K175" s="144"/>
      <c r="L175" s="144"/>
      <c r="M175" s="144"/>
      <c r="N175" s="144"/>
      <c r="O175" s="149"/>
      <c r="S175" s="28"/>
      <c r="T175" s="144"/>
      <c r="W175" s="28"/>
      <c r="AA175" s="28"/>
      <c r="AE175" s="28"/>
      <c r="AI175" s="28"/>
      <c r="AN175" s="235"/>
      <c r="AO175" s="235"/>
    </row>
    <row r="176" spans="1:41" s="16" customFormat="1" ht="15.75" customHeight="1" x14ac:dyDescent="0.2">
      <c r="A176" s="287"/>
      <c r="B176" s="236"/>
      <c r="C176" s="236"/>
      <c r="F176" s="144"/>
      <c r="G176" s="149"/>
      <c r="H176" s="144"/>
      <c r="I176" s="144"/>
      <c r="J176" s="144"/>
      <c r="K176" s="144"/>
      <c r="L176" s="144"/>
      <c r="M176" s="144"/>
      <c r="N176" s="144"/>
      <c r="O176" s="149"/>
      <c r="S176" s="28"/>
      <c r="T176" s="144"/>
      <c r="W176" s="28"/>
      <c r="AA176" s="28"/>
      <c r="AE176" s="28"/>
      <c r="AI176" s="28"/>
      <c r="AN176" s="235"/>
      <c r="AO176" s="235"/>
    </row>
    <row r="177" spans="1:41" s="16" customFormat="1" ht="15.75" customHeight="1" x14ac:dyDescent="0.2">
      <c r="A177" s="287"/>
      <c r="B177" s="236"/>
      <c r="C177" s="236"/>
      <c r="F177" s="144"/>
      <c r="G177" s="149"/>
      <c r="H177" s="144"/>
      <c r="I177" s="144"/>
      <c r="J177" s="144"/>
      <c r="K177" s="144"/>
      <c r="L177" s="144"/>
      <c r="M177" s="144"/>
      <c r="N177" s="144"/>
      <c r="O177" s="149"/>
      <c r="S177" s="28"/>
      <c r="T177" s="144"/>
      <c r="W177" s="28"/>
      <c r="AA177" s="28"/>
      <c r="AE177" s="28"/>
      <c r="AI177" s="28"/>
      <c r="AN177" s="235"/>
      <c r="AO177" s="235"/>
    </row>
    <row r="178" spans="1:41" s="16" customFormat="1" ht="15.75" customHeight="1" x14ac:dyDescent="0.2">
      <c r="A178" s="287"/>
      <c r="B178" s="236"/>
      <c r="C178" s="236"/>
      <c r="F178" s="144"/>
      <c r="G178" s="149"/>
      <c r="H178" s="144"/>
      <c r="I178" s="144"/>
      <c r="J178" s="144"/>
      <c r="K178" s="144"/>
      <c r="L178" s="144"/>
      <c r="M178" s="144"/>
      <c r="N178" s="144"/>
      <c r="O178" s="149"/>
      <c r="S178" s="28"/>
      <c r="T178" s="144"/>
      <c r="W178" s="28"/>
      <c r="AA178" s="28"/>
      <c r="AE178" s="28"/>
      <c r="AI178" s="28"/>
      <c r="AN178" s="235"/>
      <c r="AO178" s="235"/>
    </row>
    <row r="179" spans="1:41" s="16" customFormat="1" ht="15.75" customHeight="1" x14ac:dyDescent="0.2">
      <c r="A179" s="287"/>
      <c r="B179" s="236"/>
      <c r="C179" s="236"/>
      <c r="F179" s="144"/>
      <c r="G179" s="149"/>
      <c r="H179" s="144"/>
      <c r="I179" s="144"/>
      <c r="J179" s="144"/>
      <c r="K179" s="144"/>
      <c r="L179" s="144"/>
      <c r="M179" s="144"/>
      <c r="N179" s="144"/>
      <c r="O179" s="149"/>
      <c r="S179" s="28"/>
      <c r="T179" s="144"/>
      <c r="W179" s="28"/>
      <c r="AA179" s="28"/>
      <c r="AE179" s="28"/>
      <c r="AI179" s="28"/>
      <c r="AN179" s="235"/>
      <c r="AO179" s="235"/>
    </row>
    <row r="180" spans="1:41" s="16" customFormat="1" ht="15.75" customHeight="1" x14ac:dyDescent="0.2">
      <c r="A180" s="287"/>
      <c r="B180" s="236"/>
      <c r="C180" s="236"/>
      <c r="F180" s="144"/>
      <c r="G180" s="149"/>
      <c r="H180" s="144"/>
      <c r="I180" s="144"/>
      <c r="J180" s="144"/>
      <c r="K180" s="144"/>
      <c r="L180" s="144"/>
      <c r="M180" s="144"/>
      <c r="N180" s="144"/>
      <c r="O180" s="149"/>
      <c r="S180" s="28"/>
      <c r="T180" s="144"/>
      <c r="W180" s="28"/>
      <c r="AA180" s="28"/>
      <c r="AE180" s="28"/>
      <c r="AI180" s="28"/>
      <c r="AN180" s="235"/>
      <c r="AO180" s="235"/>
    </row>
    <row r="181" spans="1:41" s="16" customFormat="1" ht="15.75" customHeight="1" x14ac:dyDescent="0.2">
      <c r="A181" s="287"/>
      <c r="B181" s="236"/>
      <c r="C181" s="236"/>
      <c r="F181" s="144"/>
      <c r="G181" s="149"/>
      <c r="H181" s="144"/>
      <c r="I181" s="144"/>
      <c r="J181" s="144"/>
      <c r="K181" s="144"/>
      <c r="L181" s="144"/>
      <c r="M181" s="144"/>
      <c r="N181" s="144"/>
      <c r="O181" s="149"/>
      <c r="S181" s="28"/>
      <c r="T181" s="144"/>
      <c r="W181" s="28"/>
      <c r="AA181" s="28"/>
      <c r="AE181" s="28"/>
      <c r="AI181" s="28"/>
      <c r="AN181" s="235"/>
      <c r="AO181" s="235"/>
    </row>
    <row r="182" spans="1:41" s="16" customFormat="1" ht="15.75" customHeight="1" x14ac:dyDescent="0.2">
      <c r="A182" s="287"/>
      <c r="B182" s="236"/>
      <c r="C182" s="236"/>
      <c r="F182" s="144"/>
      <c r="G182" s="149"/>
      <c r="H182" s="144"/>
      <c r="I182" s="144"/>
      <c r="J182" s="144"/>
      <c r="K182" s="144"/>
      <c r="L182" s="144"/>
      <c r="M182" s="144"/>
      <c r="N182" s="144"/>
      <c r="O182" s="149"/>
      <c r="S182" s="28"/>
      <c r="T182" s="144"/>
      <c r="W182" s="28"/>
      <c r="AA182" s="28"/>
      <c r="AE182" s="28"/>
      <c r="AI182" s="28"/>
      <c r="AN182" s="235"/>
      <c r="AO182" s="235"/>
    </row>
    <row r="183" spans="1:41" s="16" customFormat="1" ht="15.75" customHeight="1" x14ac:dyDescent="0.2">
      <c r="A183" s="287"/>
      <c r="B183" s="236"/>
      <c r="C183" s="236"/>
      <c r="F183" s="144"/>
      <c r="G183" s="149"/>
      <c r="H183" s="144"/>
      <c r="I183" s="144"/>
      <c r="J183" s="144"/>
      <c r="K183" s="144"/>
      <c r="L183" s="144"/>
      <c r="M183" s="144"/>
      <c r="N183" s="144"/>
      <c r="O183" s="149"/>
      <c r="S183" s="28"/>
      <c r="T183" s="144"/>
      <c r="W183" s="28"/>
      <c r="AA183" s="28"/>
      <c r="AE183" s="28"/>
      <c r="AI183" s="28"/>
      <c r="AN183" s="235"/>
      <c r="AO183" s="235"/>
    </row>
    <row r="184" spans="1:41" s="16" customFormat="1" ht="15.75" customHeight="1" x14ac:dyDescent="0.2">
      <c r="A184" s="287"/>
      <c r="B184" s="236"/>
      <c r="C184" s="236"/>
      <c r="F184" s="144"/>
      <c r="G184" s="149"/>
      <c r="H184" s="144"/>
      <c r="I184" s="144"/>
      <c r="J184" s="144"/>
      <c r="K184" s="144"/>
      <c r="L184" s="144"/>
      <c r="M184" s="144"/>
      <c r="N184" s="144"/>
      <c r="O184" s="149"/>
      <c r="S184" s="28"/>
      <c r="T184" s="144"/>
      <c r="W184" s="28"/>
      <c r="AA184" s="28"/>
      <c r="AE184" s="28"/>
      <c r="AI184" s="28"/>
      <c r="AN184" s="235"/>
      <c r="AO184" s="235"/>
    </row>
    <row r="185" spans="1:41" s="16" customFormat="1" ht="15.75" customHeight="1" x14ac:dyDescent="0.2">
      <c r="A185" s="287"/>
      <c r="B185" s="236"/>
      <c r="C185" s="236"/>
      <c r="F185" s="144"/>
      <c r="G185" s="149"/>
      <c r="H185" s="144"/>
      <c r="I185" s="144"/>
      <c r="J185" s="144"/>
      <c r="K185" s="144"/>
      <c r="L185" s="144"/>
      <c r="M185" s="144"/>
      <c r="N185" s="144"/>
      <c r="O185" s="149"/>
      <c r="S185" s="28"/>
      <c r="T185" s="144"/>
      <c r="W185" s="28"/>
      <c r="AA185" s="28"/>
      <c r="AE185" s="28"/>
      <c r="AI185" s="28"/>
      <c r="AN185" s="235"/>
      <c r="AO185" s="235"/>
    </row>
    <row r="186" spans="1:41" s="16" customFormat="1" ht="15.75" customHeight="1" x14ac:dyDescent="0.2">
      <c r="A186" s="287"/>
      <c r="B186" s="236"/>
      <c r="C186" s="236"/>
      <c r="F186" s="144"/>
      <c r="G186" s="149"/>
      <c r="H186" s="144"/>
      <c r="I186" s="144"/>
      <c r="J186" s="144"/>
      <c r="K186" s="144"/>
      <c r="L186" s="144"/>
      <c r="M186" s="144"/>
      <c r="N186" s="144"/>
      <c r="O186" s="149"/>
      <c r="S186" s="28"/>
      <c r="T186" s="144"/>
      <c r="W186" s="28"/>
      <c r="AA186" s="28"/>
      <c r="AE186" s="28"/>
      <c r="AI186" s="28"/>
      <c r="AN186" s="235"/>
      <c r="AO186" s="235"/>
    </row>
    <row r="187" spans="1:41" s="16" customFormat="1" ht="15.75" customHeight="1" x14ac:dyDescent="0.2">
      <c r="A187" s="287"/>
      <c r="B187" s="236"/>
      <c r="C187" s="236"/>
      <c r="F187" s="144"/>
      <c r="G187" s="149"/>
      <c r="H187" s="144"/>
      <c r="I187" s="144"/>
      <c r="J187" s="144"/>
      <c r="K187" s="144"/>
      <c r="L187" s="144"/>
      <c r="M187" s="144"/>
      <c r="N187" s="144"/>
      <c r="O187" s="149"/>
      <c r="S187" s="28"/>
      <c r="T187" s="144"/>
      <c r="W187" s="28"/>
      <c r="AA187" s="28"/>
      <c r="AE187" s="28"/>
      <c r="AI187" s="28"/>
      <c r="AN187" s="235"/>
      <c r="AO187" s="235"/>
    </row>
    <row r="188" spans="1:41" s="16" customFormat="1" ht="15.75" customHeight="1" x14ac:dyDescent="0.2">
      <c r="A188" s="287"/>
      <c r="B188" s="236"/>
      <c r="C188" s="236"/>
      <c r="F188" s="144"/>
      <c r="G188" s="149"/>
      <c r="H188" s="144"/>
      <c r="I188" s="144"/>
      <c r="J188" s="144"/>
      <c r="K188" s="144"/>
      <c r="L188" s="144"/>
      <c r="M188" s="144"/>
      <c r="N188" s="144"/>
      <c r="O188" s="149"/>
      <c r="S188" s="28"/>
      <c r="T188" s="144"/>
      <c r="W188" s="28"/>
      <c r="AA188" s="28"/>
      <c r="AE188" s="28"/>
      <c r="AI188" s="28"/>
      <c r="AN188" s="235"/>
      <c r="AO188" s="235"/>
    </row>
    <row r="189" spans="1:41" s="16" customFormat="1" ht="15.75" customHeight="1" x14ac:dyDescent="0.2">
      <c r="A189" s="287"/>
      <c r="B189" s="236"/>
      <c r="C189" s="236"/>
      <c r="F189" s="144"/>
      <c r="G189" s="149"/>
      <c r="H189" s="144"/>
      <c r="I189" s="144"/>
      <c r="J189" s="144"/>
      <c r="K189" s="144"/>
      <c r="L189" s="144"/>
      <c r="M189" s="144"/>
      <c r="N189" s="144"/>
      <c r="O189" s="149"/>
      <c r="S189" s="28"/>
      <c r="T189" s="144"/>
      <c r="W189" s="28"/>
      <c r="AA189" s="28"/>
      <c r="AE189" s="28"/>
      <c r="AI189" s="28"/>
      <c r="AN189" s="235"/>
      <c r="AO189" s="235"/>
    </row>
    <row r="190" spans="1:41" s="16" customFormat="1" ht="15.75" customHeight="1" x14ac:dyDescent="0.2">
      <c r="A190" s="287"/>
      <c r="B190" s="236"/>
      <c r="C190" s="236"/>
      <c r="F190" s="144"/>
      <c r="G190" s="149"/>
      <c r="H190" s="144"/>
      <c r="I190" s="144"/>
      <c r="J190" s="144"/>
      <c r="K190" s="144"/>
      <c r="L190" s="144"/>
      <c r="M190" s="144"/>
      <c r="N190" s="144"/>
      <c r="O190" s="149"/>
      <c r="S190" s="28"/>
      <c r="T190" s="144"/>
      <c r="W190" s="28"/>
      <c r="AA190" s="28"/>
      <c r="AE190" s="28"/>
      <c r="AI190" s="28"/>
      <c r="AN190" s="235"/>
      <c r="AO190" s="235"/>
    </row>
    <row r="191" spans="1:41" s="16" customFormat="1" ht="15.75" customHeight="1" x14ac:dyDescent="0.2">
      <c r="A191" s="287"/>
      <c r="B191" s="236"/>
      <c r="C191" s="236"/>
      <c r="F191" s="144"/>
      <c r="G191" s="149"/>
      <c r="H191" s="144"/>
      <c r="I191" s="144"/>
      <c r="J191" s="144"/>
      <c r="K191" s="144"/>
      <c r="L191" s="144"/>
      <c r="M191" s="144"/>
      <c r="N191" s="144"/>
      <c r="O191" s="149"/>
      <c r="S191" s="28"/>
      <c r="T191" s="144"/>
      <c r="W191" s="28"/>
      <c r="AA191" s="28"/>
      <c r="AE191" s="28"/>
      <c r="AI191" s="28"/>
      <c r="AN191" s="235"/>
      <c r="AO191" s="235"/>
    </row>
    <row r="192" spans="1:41" s="16" customFormat="1" ht="15.75" customHeight="1" x14ac:dyDescent="0.2">
      <c r="A192" s="287"/>
      <c r="B192" s="236"/>
      <c r="C192" s="236"/>
      <c r="F192" s="144"/>
      <c r="G192" s="149"/>
      <c r="H192" s="144"/>
      <c r="I192" s="144"/>
      <c r="J192" s="144"/>
      <c r="K192" s="144"/>
      <c r="L192" s="144"/>
      <c r="M192" s="144"/>
      <c r="N192" s="144"/>
      <c r="O192" s="149"/>
      <c r="S192" s="28"/>
      <c r="T192" s="144"/>
      <c r="W192" s="28"/>
      <c r="AA192" s="28"/>
      <c r="AE192" s="28"/>
      <c r="AI192" s="28"/>
      <c r="AN192" s="235"/>
      <c r="AO192" s="235"/>
    </row>
    <row r="193" spans="1:41" s="16" customFormat="1" ht="15.75" customHeight="1" x14ac:dyDescent="0.2">
      <c r="A193" s="287"/>
      <c r="B193" s="236"/>
      <c r="C193" s="236"/>
      <c r="F193" s="144"/>
      <c r="G193" s="149"/>
      <c r="H193" s="144"/>
      <c r="I193" s="144"/>
      <c r="J193" s="144"/>
      <c r="K193" s="144"/>
      <c r="L193" s="144"/>
      <c r="M193" s="144"/>
      <c r="N193" s="144"/>
      <c r="O193" s="149"/>
      <c r="S193" s="28"/>
      <c r="T193" s="144"/>
      <c r="W193" s="28"/>
      <c r="AA193" s="28"/>
      <c r="AE193" s="28"/>
      <c r="AI193" s="28"/>
      <c r="AN193" s="235"/>
      <c r="AO193" s="235"/>
    </row>
    <row r="194" spans="1:41" s="16" customFormat="1" ht="15.75" customHeight="1" x14ac:dyDescent="0.2">
      <c r="A194" s="287"/>
      <c r="B194" s="236"/>
      <c r="C194" s="236"/>
      <c r="F194" s="144"/>
      <c r="G194" s="149"/>
      <c r="H194" s="144"/>
      <c r="I194" s="144"/>
      <c r="J194" s="144"/>
      <c r="K194" s="144"/>
      <c r="L194" s="144"/>
      <c r="M194" s="144"/>
      <c r="N194" s="144"/>
      <c r="O194" s="149"/>
      <c r="S194" s="28"/>
      <c r="T194" s="144"/>
      <c r="W194" s="28"/>
      <c r="AA194" s="28"/>
      <c r="AE194" s="28"/>
      <c r="AI194" s="28"/>
      <c r="AN194" s="235"/>
      <c r="AO194" s="235"/>
    </row>
    <row r="195" spans="1:41" s="16" customFormat="1" ht="15.75" customHeight="1" x14ac:dyDescent="0.2">
      <c r="A195" s="287"/>
      <c r="B195" s="236"/>
      <c r="C195" s="236"/>
      <c r="F195" s="144"/>
      <c r="G195" s="149"/>
      <c r="H195" s="144"/>
      <c r="I195" s="144"/>
      <c r="J195" s="144"/>
      <c r="K195" s="144"/>
      <c r="L195" s="144"/>
      <c r="M195" s="144"/>
      <c r="N195" s="144"/>
      <c r="O195" s="149"/>
      <c r="S195" s="28"/>
      <c r="T195" s="144"/>
      <c r="W195" s="28"/>
      <c r="AA195" s="28"/>
      <c r="AE195" s="28"/>
      <c r="AI195" s="28"/>
      <c r="AN195" s="235"/>
      <c r="AO195" s="235"/>
    </row>
    <row r="196" spans="1:41" s="16" customFormat="1" ht="15.75" customHeight="1" x14ac:dyDescent="0.2">
      <c r="A196" s="287"/>
      <c r="B196" s="236"/>
      <c r="C196" s="236"/>
      <c r="F196" s="144"/>
      <c r="G196" s="149"/>
      <c r="H196" s="144"/>
      <c r="I196" s="144"/>
      <c r="J196" s="144"/>
      <c r="K196" s="144"/>
      <c r="L196" s="144"/>
      <c r="M196" s="144"/>
      <c r="N196" s="144"/>
      <c r="O196" s="149"/>
      <c r="S196" s="28"/>
      <c r="T196" s="144"/>
      <c r="W196" s="28"/>
      <c r="AA196" s="28"/>
      <c r="AE196" s="28"/>
      <c r="AI196" s="28"/>
      <c r="AN196" s="235"/>
      <c r="AO196" s="235"/>
    </row>
    <row r="197" spans="1:41" s="16" customFormat="1" ht="15.75" customHeight="1" x14ac:dyDescent="0.2">
      <c r="A197" s="287"/>
      <c r="B197" s="236"/>
      <c r="C197" s="236"/>
      <c r="F197" s="144"/>
      <c r="G197" s="149"/>
      <c r="H197" s="144"/>
      <c r="I197" s="144"/>
      <c r="J197" s="144"/>
      <c r="K197" s="144"/>
      <c r="L197" s="144"/>
      <c r="M197" s="144"/>
      <c r="N197" s="144"/>
      <c r="O197" s="149"/>
      <c r="S197" s="28"/>
      <c r="T197" s="144"/>
      <c r="W197" s="28"/>
      <c r="AA197" s="28"/>
      <c r="AE197" s="28"/>
      <c r="AI197" s="28"/>
      <c r="AN197" s="235"/>
      <c r="AO197" s="235"/>
    </row>
    <row r="198" spans="1:41" s="16" customFormat="1" ht="15.75" customHeight="1" x14ac:dyDescent="0.2">
      <c r="A198" s="287"/>
      <c r="B198" s="236"/>
      <c r="C198" s="236"/>
      <c r="F198" s="144"/>
      <c r="G198" s="149"/>
      <c r="H198" s="144"/>
      <c r="I198" s="144"/>
      <c r="J198" s="144"/>
      <c r="K198" s="144"/>
      <c r="L198" s="144"/>
      <c r="M198" s="144"/>
      <c r="N198" s="144"/>
      <c r="O198" s="149"/>
      <c r="S198" s="28"/>
      <c r="T198" s="144"/>
      <c r="W198" s="28"/>
      <c r="AA198" s="28"/>
      <c r="AE198" s="28"/>
      <c r="AI198" s="28"/>
      <c r="AN198" s="235"/>
      <c r="AO198" s="235"/>
    </row>
    <row r="199" spans="1:41" s="16" customFormat="1" ht="15.75" customHeight="1" x14ac:dyDescent="0.2">
      <c r="A199" s="287"/>
      <c r="B199" s="236"/>
      <c r="C199" s="236"/>
      <c r="F199" s="144"/>
      <c r="G199" s="149"/>
      <c r="H199" s="144"/>
      <c r="I199" s="144"/>
      <c r="J199" s="144"/>
      <c r="K199" s="144"/>
      <c r="L199" s="144"/>
      <c r="M199" s="144"/>
      <c r="N199" s="144"/>
      <c r="O199" s="149"/>
      <c r="S199" s="28"/>
      <c r="T199" s="144"/>
      <c r="W199" s="28"/>
      <c r="AA199" s="28"/>
      <c r="AE199" s="28"/>
      <c r="AI199" s="28"/>
      <c r="AN199" s="235"/>
      <c r="AO199" s="235"/>
    </row>
    <row r="200" spans="1:41" s="16" customFormat="1" ht="15.75" customHeight="1" x14ac:dyDescent="0.2">
      <c r="A200" s="287"/>
      <c r="B200" s="236"/>
      <c r="C200" s="236"/>
      <c r="F200" s="144"/>
      <c r="G200" s="149"/>
      <c r="H200" s="144"/>
      <c r="I200" s="144"/>
      <c r="J200" s="144"/>
      <c r="K200" s="144"/>
      <c r="L200" s="144"/>
      <c r="M200" s="144"/>
      <c r="N200" s="144"/>
      <c r="O200" s="149"/>
      <c r="S200" s="28"/>
      <c r="T200" s="144"/>
      <c r="W200" s="28"/>
      <c r="AA200" s="28"/>
      <c r="AE200" s="28"/>
      <c r="AI200" s="28"/>
      <c r="AN200" s="235"/>
      <c r="AO200" s="235"/>
    </row>
    <row r="201" spans="1:41" s="16" customFormat="1" ht="15.75" customHeight="1" x14ac:dyDescent="0.2">
      <c r="A201" s="287"/>
      <c r="B201" s="236"/>
      <c r="C201" s="236"/>
      <c r="F201" s="144"/>
      <c r="G201" s="149"/>
      <c r="H201" s="144"/>
      <c r="I201" s="144"/>
      <c r="J201" s="144"/>
      <c r="K201" s="144"/>
      <c r="L201" s="144"/>
      <c r="M201" s="144"/>
      <c r="N201" s="144"/>
      <c r="O201" s="149"/>
      <c r="S201" s="28"/>
      <c r="T201" s="144"/>
      <c r="W201" s="28"/>
      <c r="AA201" s="28"/>
      <c r="AE201" s="28"/>
      <c r="AI201" s="28"/>
      <c r="AN201" s="235"/>
      <c r="AO201" s="235"/>
    </row>
    <row r="202" spans="1:41" s="16" customFormat="1" ht="15.75" customHeight="1" x14ac:dyDescent="0.2">
      <c r="A202" s="287"/>
      <c r="B202" s="236"/>
      <c r="C202" s="236"/>
      <c r="F202" s="144"/>
      <c r="G202" s="149"/>
      <c r="H202" s="144"/>
      <c r="I202" s="144"/>
      <c r="J202" s="144"/>
      <c r="K202" s="144"/>
      <c r="L202" s="144"/>
      <c r="M202" s="144"/>
      <c r="N202" s="144"/>
      <c r="O202" s="149"/>
      <c r="S202" s="28"/>
      <c r="T202" s="144"/>
      <c r="W202" s="28"/>
      <c r="AA202" s="28"/>
      <c r="AE202" s="28"/>
      <c r="AI202" s="28"/>
      <c r="AN202" s="235"/>
      <c r="AO202" s="235"/>
    </row>
    <row r="203" spans="1:41" s="16" customFormat="1" ht="15.75" customHeight="1" x14ac:dyDescent="0.2">
      <c r="A203" s="287"/>
      <c r="B203" s="236"/>
      <c r="C203" s="236"/>
      <c r="F203" s="144"/>
      <c r="G203" s="149"/>
      <c r="H203" s="144"/>
      <c r="I203" s="144"/>
      <c r="J203" s="144"/>
      <c r="K203" s="144"/>
      <c r="L203" s="144"/>
      <c r="M203" s="144"/>
      <c r="N203" s="144"/>
      <c r="O203" s="149"/>
      <c r="S203" s="28"/>
      <c r="T203" s="144"/>
      <c r="W203" s="28"/>
      <c r="AA203" s="28"/>
      <c r="AE203" s="28"/>
      <c r="AI203" s="28"/>
      <c r="AN203" s="235"/>
      <c r="AO203" s="235"/>
    </row>
    <row r="204" spans="1:41" s="16" customFormat="1" ht="15.75" customHeight="1" x14ac:dyDescent="0.2">
      <c r="A204" s="287"/>
      <c r="B204" s="236"/>
      <c r="C204" s="236"/>
      <c r="F204" s="144"/>
      <c r="G204" s="149"/>
      <c r="H204" s="144"/>
      <c r="I204" s="144"/>
      <c r="J204" s="144"/>
      <c r="K204" s="144"/>
      <c r="L204" s="144"/>
      <c r="M204" s="144"/>
      <c r="N204" s="144"/>
      <c r="O204" s="149"/>
      <c r="S204" s="28"/>
      <c r="T204" s="144"/>
      <c r="W204" s="28"/>
      <c r="AA204" s="28"/>
      <c r="AE204" s="28"/>
      <c r="AI204" s="28"/>
      <c r="AN204" s="235"/>
      <c r="AO204" s="235"/>
    </row>
    <row r="205" spans="1:41" s="16" customFormat="1" ht="15.75" customHeight="1" x14ac:dyDescent="0.2">
      <c r="A205" s="287"/>
      <c r="B205" s="236"/>
      <c r="C205" s="236"/>
      <c r="F205" s="144"/>
      <c r="G205" s="149"/>
      <c r="H205" s="144"/>
      <c r="I205" s="144"/>
      <c r="J205" s="144"/>
      <c r="K205" s="144"/>
      <c r="L205" s="144"/>
      <c r="M205" s="144"/>
      <c r="N205" s="144"/>
      <c r="O205" s="149"/>
      <c r="S205" s="28"/>
      <c r="T205" s="144"/>
      <c r="W205" s="28"/>
      <c r="AA205" s="28"/>
      <c r="AE205" s="28"/>
      <c r="AI205" s="28"/>
      <c r="AN205" s="235"/>
      <c r="AO205" s="235"/>
    </row>
    <row r="206" spans="1:41" s="16" customFormat="1" ht="15.75" customHeight="1" x14ac:dyDescent="0.2">
      <c r="A206" s="287"/>
      <c r="B206" s="236"/>
      <c r="C206" s="236"/>
      <c r="F206" s="144"/>
      <c r="G206" s="149"/>
      <c r="H206" s="144"/>
      <c r="I206" s="144"/>
      <c r="J206" s="144"/>
      <c r="K206" s="144"/>
      <c r="L206" s="144"/>
      <c r="M206" s="144"/>
      <c r="N206" s="144"/>
      <c r="O206" s="149"/>
      <c r="S206" s="28"/>
      <c r="T206" s="144"/>
      <c r="W206" s="28"/>
      <c r="AA206" s="28"/>
      <c r="AE206" s="28"/>
      <c r="AI206" s="28"/>
      <c r="AN206" s="235"/>
      <c r="AO206" s="235"/>
    </row>
    <row r="207" spans="1:41" s="16" customFormat="1" ht="15.75" customHeight="1" x14ac:dyDescent="0.2">
      <c r="A207" s="287"/>
      <c r="B207" s="236"/>
      <c r="C207" s="236"/>
      <c r="F207" s="144"/>
      <c r="G207" s="149"/>
      <c r="H207" s="144"/>
      <c r="I207" s="144"/>
      <c r="J207" s="144"/>
      <c r="K207" s="144"/>
      <c r="L207" s="144"/>
      <c r="M207" s="144"/>
      <c r="N207" s="144"/>
      <c r="O207" s="149"/>
      <c r="S207" s="28"/>
      <c r="T207" s="144"/>
      <c r="W207" s="28"/>
      <c r="AA207" s="28"/>
      <c r="AE207" s="28"/>
      <c r="AI207" s="28"/>
      <c r="AN207" s="235"/>
      <c r="AO207" s="235"/>
    </row>
    <row r="208" spans="1:41" s="16" customFormat="1" ht="15.75" customHeight="1" x14ac:dyDescent="0.2">
      <c r="A208" s="287"/>
      <c r="B208" s="236"/>
      <c r="C208" s="236"/>
      <c r="F208" s="144"/>
      <c r="G208" s="149"/>
      <c r="H208" s="144"/>
      <c r="I208" s="144"/>
      <c r="J208" s="144"/>
      <c r="K208" s="144"/>
      <c r="L208" s="144"/>
      <c r="M208" s="144"/>
      <c r="N208" s="144"/>
      <c r="O208" s="149"/>
      <c r="S208" s="28"/>
      <c r="T208" s="144"/>
      <c r="W208" s="28"/>
      <c r="AA208" s="28"/>
      <c r="AE208" s="28"/>
      <c r="AI208" s="28"/>
      <c r="AN208" s="235"/>
      <c r="AO208" s="235"/>
    </row>
    <row r="209" spans="1:41" s="16" customFormat="1" ht="15.75" customHeight="1" x14ac:dyDescent="0.2">
      <c r="A209" s="287"/>
      <c r="B209" s="236"/>
      <c r="C209" s="236"/>
      <c r="F209" s="144"/>
      <c r="G209" s="149"/>
      <c r="H209" s="144"/>
      <c r="I209" s="144"/>
      <c r="J209" s="144"/>
      <c r="K209" s="144"/>
      <c r="L209" s="144"/>
      <c r="M209" s="144"/>
      <c r="N209" s="144"/>
      <c r="O209" s="149"/>
      <c r="S209" s="28"/>
      <c r="T209" s="144"/>
      <c r="W209" s="28"/>
      <c r="AA209" s="28"/>
      <c r="AE209" s="28"/>
      <c r="AI209" s="28"/>
      <c r="AN209" s="235"/>
      <c r="AO209" s="235"/>
    </row>
    <row r="210" spans="1:41" s="16" customFormat="1" ht="15.75" customHeight="1" x14ac:dyDescent="0.2">
      <c r="A210" s="287"/>
      <c r="B210" s="236"/>
      <c r="C210" s="236"/>
      <c r="F210" s="144"/>
      <c r="G210" s="149"/>
      <c r="H210" s="144"/>
      <c r="I210" s="144"/>
      <c r="J210" s="144"/>
      <c r="K210" s="144"/>
      <c r="L210" s="144"/>
      <c r="M210" s="144"/>
      <c r="N210" s="144"/>
      <c r="O210" s="149"/>
      <c r="S210" s="28"/>
      <c r="T210" s="144"/>
      <c r="W210" s="28"/>
      <c r="AA210" s="28"/>
      <c r="AE210" s="28"/>
      <c r="AI210" s="28"/>
      <c r="AN210" s="235"/>
      <c r="AO210" s="235"/>
    </row>
    <row r="211" spans="1:41" s="16" customFormat="1" ht="15.75" customHeight="1" x14ac:dyDescent="0.2">
      <c r="A211" s="287"/>
      <c r="B211" s="236"/>
      <c r="C211" s="236"/>
      <c r="F211" s="144"/>
      <c r="G211" s="149"/>
      <c r="H211" s="144"/>
      <c r="I211" s="144"/>
      <c r="J211" s="144"/>
      <c r="K211" s="144"/>
      <c r="L211" s="144"/>
      <c r="M211" s="144"/>
      <c r="N211" s="144"/>
      <c r="O211" s="149"/>
      <c r="S211" s="28"/>
      <c r="T211" s="144"/>
      <c r="W211" s="28"/>
      <c r="AA211" s="28"/>
      <c r="AE211" s="28"/>
      <c r="AI211" s="28"/>
      <c r="AN211" s="235"/>
      <c r="AO211" s="235"/>
    </row>
    <row r="212" spans="1:41" s="16" customFormat="1" ht="15.75" customHeight="1" x14ac:dyDescent="0.2">
      <c r="A212" s="287"/>
      <c r="B212" s="236"/>
      <c r="C212" s="236"/>
      <c r="F212" s="144"/>
      <c r="G212" s="149"/>
      <c r="H212" s="144"/>
      <c r="I212" s="144"/>
      <c r="J212" s="144"/>
      <c r="K212" s="144"/>
      <c r="L212" s="144"/>
      <c r="M212" s="144"/>
      <c r="N212" s="144"/>
      <c r="O212" s="149"/>
      <c r="S212" s="28"/>
      <c r="T212" s="144"/>
      <c r="W212" s="28"/>
      <c r="AA212" s="28"/>
      <c r="AE212" s="28"/>
      <c r="AI212" s="28"/>
      <c r="AN212" s="235"/>
      <c r="AO212" s="235"/>
    </row>
    <row r="213" spans="1:41" s="16" customFormat="1" ht="15.75" customHeight="1" x14ac:dyDescent="0.2">
      <c r="A213" s="287"/>
      <c r="B213" s="236"/>
      <c r="C213" s="236"/>
      <c r="F213" s="144"/>
      <c r="G213" s="149"/>
      <c r="H213" s="144"/>
      <c r="I213" s="144"/>
      <c r="J213" s="144"/>
      <c r="K213" s="144"/>
      <c r="L213" s="144"/>
      <c r="M213" s="144"/>
      <c r="N213" s="144"/>
      <c r="O213" s="149"/>
      <c r="S213" s="28"/>
      <c r="T213" s="144"/>
      <c r="W213" s="28"/>
      <c r="AA213" s="28"/>
      <c r="AE213" s="28"/>
      <c r="AI213" s="28"/>
      <c r="AN213" s="235"/>
      <c r="AO213" s="235"/>
    </row>
    <row r="214" spans="1:41" s="16" customFormat="1" ht="15.75" customHeight="1" x14ac:dyDescent="0.2">
      <c r="A214" s="287"/>
      <c r="B214" s="236"/>
      <c r="C214" s="236"/>
      <c r="F214" s="144"/>
      <c r="G214" s="149"/>
      <c r="H214" s="144"/>
      <c r="I214" s="144"/>
      <c r="J214" s="144"/>
      <c r="K214" s="144"/>
      <c r="L214" s="144"/>
      <c r="M214" s="144"/>
      <c r="N214" s="144"/>
      <c r="O214" s="149"/>
      <c r="S214" s="28"/>
      <c r="T214" s="144"/>
      <c r="W214" s="28"/>
      <c r="AA214" s="28"/>
      <c r="AE214" s="28"/>
      <c r="AI214" s="28"/>
      <c r="AN214" s="235"/>
      <c r="AO214" s="235"/>
    </row>
    <row r="215" spans="1:41" s="16" customFormat="1" ht="15.75" customHeight="1" x14ac:dyDescent="0.2">
      <c r="A215" s="287"/>
      <c r="B215" s="236"/>
      <c r="C215" s="236"/>
      <c r="F215" s="144"/>
      <c r="G215" s="149"/>
      <c r="H215" s="144"/>
      <c r="I215" s="144"/>
      <c r="J215" s="144"/>
      <c r="K215" s="144"/>
      <c r="L215" s="144"/>
      <c r="M215" s="144"/>
      <c r="N215" s="144"/>
      <c r="O215" s="149"/>
      <c r="S215" s="28"/>
      <c r="T215" s="144"/>
      <c r="W215" s="28"/>
      <c r="AA215" s="28"/>
      <c r="AE215" s="28"/>
      <c r="AI215" s="28"/>
      <c r="AN215" s="235"/>
      <c r="AO215" s="235"/>
    </row>
    <row r="216" spans="1:41" s="16" customFormat="1" ht="15.75" customHeight="1" x14ac:dyDescent="0.2">
      <c r="A216" s="287"/>
      <c r="B216" s="236"/>
      <c r="C216" s="236"/>
      <c r="F216" s="144"/>
      <c r="G216" s="149"/>
      <c r="H216" s="144"/>
      <c r="I216" s="144"/>
      <c r="J216" s="144"/>
      <c r="K216" s="144"/>
      <c r="L216" s="144"/>
      <c r="M216" s="144"/>
      <c r="N216" s="144"/>
      <c r="O216" s="149"/>
      <c r="S216" s="28"/>
      <c r="T216" s="144"/>
      <c r="W216" s="28"/>
      <c r="AA216" s="28"/>
      <c r="AE216" s="28"/>
      <c r="AI216" s="28"/>
      <c r="AN216" s="235"/>
      <c r="AO216" s="235"/>
    </row>
    <row r="217" spans="1:41" s="16" customFormat="1" ht="15.75" customHeight="1" x14ac:dyDescent="0.2">
      <c r="A217" s="287"/>
      <c r="B217" s="236"/>
      <c r="C217" s="236"/>
      <c r="F217" s="144"/>
      <c r="G217" s="149"/>
      <c r="H217" s="144"/>
      <c r="I217" s="144"/>
      <c r="J217" s="144"/>
      <c r="K217" s="144"/>
      <c r="L217" s="144"/>
      <c r="M217" s="144"/>
      <c r="N217" s="144"/>
      <c r="O217" s="149"/>
      <c r="S217" s="28"/>
      <c r="T217" s="144"/>
      <c r="W217" s="28"/>
      <c r="AA217" s="28"/>
      <c r="AE217" s="28"/>
      <c r="AI217" s="28"/>
      <c r="AN217" s="235"/>
      <c r="AO217" s="235"/>
    </row>
    <row r="218" spans="1:41" s="16" customFormat="1" ht="15.75" customHeight="1" x14ac:dyDescent="0.2">
      <c r="A218" s="287"/>
      <c r="B218" s="236"/>
      <c r="C218" s="236"/>
      <c r="F218" s="144"/>
      <c r="G218" s="149"/>
      <c r="H218" s="144"/>
      <c r="I218" s="144"/>
      <c r="J218" s="144"/>
      <c r="K218" s="144"/>
      <c r="L218" s="144"/>
      <c r="M218" s="144"/>
      <c r="N218" s="144"/>
      <c r="O218" s="149"/>
      <c r="S218" s="28"/>
      <c r="T218" s="144"/>
      <c r="W218" s="28"/>
      <c r="AA218" s="28"/>
      <c r="AE218" s="28"/>
      <c r="AI218" s="28"/>
      <c r="AN218" s="235"/>
      <c r="AO218" s="235"/>
    </row>
    <row r="219" spans="1:41" s="16" customFormat="1" ht="15.75" customHeight="1" x14ac:dyDescent="0.2">
      <c r="A219" s="287"/>
      <c r="B219" s="236"/>
      <c r="C219" s="236"/>
      <c r="F219" s="144"/>
      <c r="G219" s="149"/>
      <c r="H219" s="144"/>
      <c r="I219" s="144"/>
      <c r="J219" s="144"/>
      <c r="K219" s="144"/>
      <c r="L219" s="144"/>
      <c r="M219" s="144"/>
      <c r="N219" s="144"/>
      <c r="O219" s="149"/>
      <c r="S219" s="28"/>
      <c r="T219" s="144"/>
      <c r="W219" s="28"/>
      <c r="AA219" s="28"/>
      <c r="AE219" s="28"/>
      <c r="AI219" s="28"/>
      <c r="AN219" s="235"/>
      <c r="AO219" s="235"/>
    </row>
    <row r="220" spans="1:41" s="16" customFormat="1" ht="15.75" customHeight="1" x14ac:dyDescent="0.2">
      <c r="A220" s="287"/>
      <c r="B220" s="236"/>
      <c r="C220" s="236"/>
      <c r="F220" s="144"/>
      <c r="G220" s="149"/>
      <c r="H220" s="144"/>
      <c r="I220" s="144"/>
      <c r="J220" s="144"/>
      <c r="K220" s="144"/>
      <c r="L220" s="144"/>
      <c r="M220" s="144"/>
      <c r="N220" s="144"/>
      <c r="O220" s="149"/>
      <c r="S220" s="28"/>
      <c r="T220" s="144"/>
      <c r="W220" s="28"/>
      <c r="AA220" s="28"/>
      <c r="AE220" s="28"/>
      <c r="AI220" s="28"/>
      <c r="AN220" s="235"/>
      <c r="AO220" s="235"/>
    </row>
    <row r="221" spans="1:41" ht="15.75" customHeight="1" x14ac:dyDescent="0.2">
      <c r="A221" s="288"/>
      <c r="B221" s="289"/>
      <c r="C221" s="289"/>
    </row>
    <row r="222" spans="1:41" ht="15.75" customHeight="1" x14ac:dyDescent="0.2">
      <c r="A222" s="288"/>
      <c r="B222" s="289"/>
      <c r="C222" s="289"/>
    </row>
    <row r="223" spans="1:41" ht="15.75" customHeight="1" x14ac:dyDescent="0.2">
      <c r="A223" s="288"/>
      <c r="B223" s="289"/>
      <c r="C223" s="289"/>
    </row>
    <row r="224" spans="1:41" ht="15.75" customHeight="1" x14ac:dyDescent="0.2">
      <c r="A224" s="288"/>
      <c r="B224" s="289"/>
      <c r="C224" s="289"/>
    </row>
    <row r="225" spans="1:3" ht="15.75" customHeight="1" x14ac:dyDescent="0.2">
      <c r="A225" s="288"/>
      <c r="B225" s="289"/>
      <c r="C225" s="289"/>
    </row>
    <row r="226" spans="1:3" ht="15.75" customHeight="1" x14ac:dyDescent="0.2">
      <c r="A226" s="288"/>
      <c r="B226" s="289"/>
      <c r="C226" s="289"/>
    </row>
    <row r="227" spans="1:3" ht="15.75" customHeight="1" x14ac:dyDescent="0.2">
      <c r="A227" s="288"/>
      <c r="B227" s="289"/>
      <c r="C227" s="289"/>
    </row>
    <row r="228" spans="1:3" ht="15.75" customHeight="1" x14ac:dyDescent="0.2">
      <c r="A228" s="288"/>
      <c r="B228" s="289"/>
      <c r="C228" s="289"/>
    </row>
    <row r="229" spans="1:3" ht="15.75" customHeight="1" x14ac:dyDescent="0.2">
      <c r="A229" s="288"/>
      <c r="B229" s="289"/>
      <c r="C229" s="289"/>
    </row>
    <row r="230" spans="1:3" ht="15.75" customHeight="1" x14ac:dyDescent="0.2">
      <c r="A230" s="288"/>
      <c r="B230" s="289"/>
      <c r="C230" s="289"/>
    </row>
    <row r="231" spans="1:3" ht="15.75" customHeight="1" x14ac:dyDescent="0.2">
      <c r="A231" s="288"/>
      <c r="B231" s="289"/>
      <c r="C231" s="289"/>
    </row>
    <row r="232" spans="1:3" ht="15.75" customHeight="1" x14ac:dyDescent="0.2">
      <c r="A232" s="288"/>
      <c r="B232" s="289"/>
      <c r="C232" s="289"/>
    </row>
    <row r="233" spans="1:3" ht="15.75" customHeight="1" x14ac:dyDescent="0.2">
      <c r="A233" s="288"/>
      <c r="B233" s="289"/>
      <c r="C233" s="289"/>
    </row>
    <row r="234" spans="1:3" ht="15.75" customHeight="1" x14ac:dyDescent="0.2">
      <c r="A234" s="288"/>
      <c r="B234" s="289"/>
      <c r="C234" s="289"/>
    </row>
    <row r="235" spans="1:3" ht="15.75" customHeight="1" x14ac:dyDescent="0.2">
      <c r="A235" s="288"/>
      <c r="B235" s="289"/>
      <c r="C235" s="289"/>
    </row>
    <row r="236" spans="1:3" ht="15.75" customHeight="1" x14ac:dyDescent="0.2">
      <c r="A236" s="288"/>
      <c r="B236" s="289"/>
      <c r="C236" s="289"/>
    </row>
    <row r="237" spans="1:3" ht="15.75" customHeight="1" x14ac:dyDescent="0.2">
      <c r="A237" s="288"/>
      <c r="B237" s="289"/>
      <c r="C237" s="289"/>
    </row>
    <row r="238" spans="1:3" ht="15.75" customHeight="1" x14ac:dyDescent="0.2">
      <c r="A238" s="288"/>
      <c r="B238" s="289"/>
      <c r="C238" s="289"/>
    </row>
    <row r="239" spans="1:3" ht="15.75" customHeight="1" x14ac:dyDescent="0.2">
      <c r="A239" s="288"/>
      <c r="B239" s="289"/>
      <c r="C239" s="289"/>
    </row>
    <row r="240" spans="1:3" ht="15.75" customHeight="1" x14ac:dyDescent="0.2">
      <c r="A240" s="288"/>
      <c r="B240" s="289"/>
      <c r="C240" s="289"/>
    </row>
    <row r="241" spans="1:3" ht="15.75" customHeight="1" x14ac:dyDescent="0.2">
      <c r="A241" s="288"/>
      <c r="B241" s="289"/>
      <c r="C241" s="289"/>
    </row>
    <row r="242" spans="1:3" ht="15.75" customHeight="1" x14ac:dyDescent="0.2">
      <c r="A242" s="288"/>
      <c r="B242" s="289"/>
      <c r="C242" s="289"/>
    </row>
    <row r="243" spans="1:3" ht="15.75" customHeight="1" x14ac:dyDescent="0.2">
      <c r="A243" s="288"/>
      <c r="B243" s="289"/>
      <c r="C243" s="289"/>
    </row>
    <row r="244" spans="1:3" ht="15.75" customHeight="1" x14ac:dyDescent="0.2">
      <c r="A244" s="288"/>
      <c r="B244" s="289"/>
      <c r="C244" s="289"/>
    </row>
    <row r="245" spans="1:3" ht="15.75" customHeight="1" x14ac:dyDescent="0.2">
      <c r="A245" s="288"/>
      <c r="B245" s="289"/>
      <c r="C245" s="289"/>
    </row>
    <row r="246" spans="1:3" ht="15.75" customHeight="1" x14ac:dyDescent="0.2">
      <c r="A246" s="288"/>
      <c r="B246" s="289"/>
      <c r="C246" s="289"/>
    </row>
    <row r="247" spans="1:3" ht="15.75" customHeight="1" x14ac:dyDescent="0.2">
      <c r="A247" s="288"/>
      <c r="B247" s="289"/>
      <c r="C247" s="289"/>
    </row>
    <row r="248" spans="1:3" ht="15.75" customHeight="1" x14ac:dyDescent="0.2">
      <c r="A248" s="288"/>
      <c r="B248" s="289"/>
      <c r="C248" s="289"/>
    </row>
    <row r="249" spans="1:3" ht="15.75" customHeight="1" x14ac:dyDescent="0.2">
      <c r="A249" s="288"/>
      <c r="B249" s="289"/>
      <c r="C249" s="289"/>
    </row>
    <row r="250" spans="1:3" ht="15.75" customHeight="1" x14ac:dyDescent="0.2">
      <c r="A250" s="288"/>
      <c r="B250" s="289"/>
      <c r="C250" s="289"/>
    </row>
    <row r="251" spans="1:3" ht="15.75" customHeight="1" x14ac:dyDescent="0.2">
      <c r="A251" s="288"/>
      <c r="B251" s="289"/>
      <c r="C251" s="289"/>
    </row>
    <row r="252" spans="1:3" ht="15.75" customHeight="1" x14ac:dyDescent="0.2">
      <c r="A252" s="288"/>
      <c r="B252" s="289"/>
      <c r="C252" s="289"/>
    </row>
    <row r="253" spans="1:3" ht="15.75" customHeight="1" x14ac:dyDescent="0.2">
      <c r="A253" s="288"/>
      <c r="B253" s="289"/>
      <c r="C253" s="289"/>
    </row>
    <row r="254" spans="1:3" ht="15.75" customHeight="1" x14ac:dyDescent="0.2">
      <c r="A254" s="288"/>
      <c r="B254" s="289"/>
      <c r="C254" s="289"/>
    </row>
    <row r="255" spans="1:3" x14ac:dyDescent="0.2">
      <c r="A255" s="288"/>
      <c r="B255" s="289"/>
      <c r="C255" s="289"/>
    </row>
    <row r="256" spans="1:3" x14ac:dyDescent="0.2">
      <c r="A256" s="288"/>
      <c r="B256" s="289"/>
      <c r="C256" s="289"/>
    </row>
    <row r="257" spans="1:3" x14ac:dyDescent="0.2">
      <c r="A257" s="288"/>
      <c r="B257" s="289"/>
      <c r="C257" s="289"/>
    </row>
    <row r="258" spans="1:3" x14ac:dyDescent="0.2">
      <c r="A258" s="288"/>
      <c r="B258" s="289"/>
      <c r="C258" s="289"/>
    </row>
    <row r="259" spans="1:3" x14ac:dyDescent="0.2">
      <c r="A259" s="288"/>
      <c r="B259" s="289"/>
      <c r="C259" s="289"/>
    </row>
    <row r="260" spans="1:3" x14ac:dyDescent="0.2">
      <c r="A260" s="288"/>
      <c r="B260" s="289"/>
      <c r="C260" s="289"/>
    </row>
    <row r="261" spans="1:3" x14ac:dyDescent="0.2">
      <c r="A261" s="288"/>
      <c r="B261" s="289"/>
      <c r="C261" s="289"/>
    </row>
    <row r="262" spans="1:3" x14ac:dyDescent="0.2">
      <c r="A262" s="288"/>
      <c r="B262" s="289"/>
      <c r="C262" s="289"/>
    </row>
    <row r="263" spans="1:3" x14ac:dyDescent="0.2">
      <c r="A263" s="288"/>
      <c r="B263" s="289"/>
      <c r="C263" s="289"/>
    </row>
    <row r="264" spans="1:3" x14ac:dyDescent="0.2">
      <c r="A264" s="288"/>
      <c r="B264" s="289"/>
      <c r="C264" s="289"/>
    </row>
    <row r="265" spans="1:3" x14ac:dyDescent="0.2">
      <c r="A265" s="288"/>
      <c r="B265" s="289"/>
      <c r="C265" s="289"/>
    </row>
    <row r="266" spans="1:3" x14ac:dyDescent="0.2">
      <c r="A266" s="288"/>
      <c r="B266" s="289"/>
      <c r="C266" s="289"/>
    </row>
    <row r="267" spans="1:3" x14ac:dyDescent="0.2">
      <c r="A267" s="288"/>
      <c r="B267" s="289"/>
      <c r="C267" s="289"/>
    </row>
    <row r="268" spans="1:3" x14ac:dyDescent="0.2">
      <c r="A268" s="288"/>
      <c r="B268" s="289"/>
      <c r="C268" s="289"/>
    </row>
    <row r="269" spans="1:3" x14ac:dyDescent="0.2">
      <c r="A269" s="288"/>
      <c r="B269" s="289"/>
      <c r="C269" s="289"/>
    </row>
    <row r="270" spans="1:3" x14ac:dyDescent="0.2">
      <c r="A270" s="288"/>
      <c r="B270" s="289"/>
      <c r="C270" s="289"/>
    </row>
    <row r="271" spans="1:3" x14ac:dyDescent="0.2">
      <c r="A271" s="288"/>
      <c r="B271" s="289"/>
      <c r="C271" s="289"/>
    </row>
    <row r="272" spans="1:3" x14ac:dyDescent="0.2">
      <c r="A272" s="288"/>
      <c r="B272" s="289"/>
      <c r="C272" s="289"/>
    </row>
    <row r="273" spans="1:3" x14ac:dyDescent="0.2">
      <c r="A273" s="288"/>
      <c r="B273" s="289"/>
      <c r="C273" s="289"/>
    </row>
    <row r="274" spans="1:3" x14ac:dyDescent="0.2">
      <c r="A274" s="288"/>
      <c r="B274" s="289"/>
      <c r="C274" s="289"/>
    </row>
    <row r="275" spans="1:3" x14ac:dyDescent="0.2">
      <c r="A275" s="288"/>
      <c r="B275" s="289"/>
      <c r="C275" s="289"/>
    </row>
    <row r="276" spans="1:3" x14ac:dyDescent="0.2">
      <c r="A276" s="288"/>
      <c r="B276" s="289"/>
      <c r="C276" s="289"/>
    </row>
  </sheetData>
  <sheetProtection selectLockedCells="1"/>
  <mergeCells count="99">
    <mergeCell ref="E7:E8"/>
    <mergeCell ref="B9:C9"/>
    <mergeCell ref="B25:C25"/>
    <mergeCell ref="D9:AI9"/>
    <mergeCell ref="F7:F8"/>
    <mergeCell ref="G7:G8"/>
    <mergeCell ref="B6:B8"/>
    <mergeCell ref="C6:C8"/>
    <mergeCell ref="AB7:AB8"/>
    <mergeCell ref="AC7:AC8"/>
    <mergeCell ref="AF7:AF8"/>
    <mergeCell ref="AG7:AG8"/>
    <mergeCell ref="M7:M8"/>
    <mergeCell ref="P7:P8"/>
    <mergeCell ref="Q7:Q8"/>
    <mergeCell ref="T7:T8"/>
    <mergeCell ref="R7:R8"/>
    <mergeCell ref="Z7:Z8"/>
    <mergeCell ref="AA7:AA8"/>
    <mergeCell ref="V7:V8"/>
    <mergeCell ref="W7:W8"/>
    <mergeCell ref="X7:X8"/>
    <mergeCell ref="Y7:Y8"/>
    <mergeCell ref="AL118:AM118"/>
    <mergeCell ref="AJ116:AK116"/>
    <mergeCell ref="AL116:AM116"/>
    <mergeCell ref="AJ117:AK117"/>
    <mergeCell ref="AL117:AM117"/>
    <mergeCell ref="O7:O8"/>
    <mergeCell ref="H6:K6"/>
    <mergeCell ref="K7:K8"/>
    <mergeCell ref="J7:J8"/>
    <mergeCell ref="H7:H8"/>
    <mergeCell ref="I7:I8"/>
    <mergeCell ref="L7:L8"/>
    <mergeCell ref="N7:N8"/>
    <mergeCell ref="T6:W6"/>
    <mergeCell ref="X6:AA6"/>
    <mergeCell ref="A1:AM1"/>
    <mergeCell ref="A2:AM2"/>
    <mergeCell ref="A3:AM3"/>
    <mergeCell ref="A4:AM4"/>
    <mergeCell ref="AB6:AE6"/>
    <mergeCell ref="AF6:AI6"/>
    <mergeCell ref="A5:AM5"/>
    <mergeCell ref="AJ6:AM6"/>
    <mergeCell ref="D6:G6"/>
    <mergeCell ref="L6:O6"/>
    <mergeCell ref="P6:S6"/>
    <mergeCell ref="A6:A8"/>
    <mergeCell ref="AJ7:AJ8"/>
    <mergeCell ref="D7:D8"/>
    <mergeCell ref="AL7:AL8"/>
    <mergeCell ref="AM7:AM8"/>
    <mergeCell ref="S7:S8"/>
    <mergeCell ref="AD7:AD8"/>
    <mergeCell ref="AH7:AH8"/>
    <mergeCell ref="AI7:AI8"/>
    <mergeCell ref="AE7:AE8"/>
    <mergeCell ref="AK7:AK8"/>
    <mergeCell ref="U7:U8"/>
    <mergeCell ref="AJ26:AM26"/>
    <mergeCell ref="A113:AM113"/>
    <mergeCell ref="D114:AI114"/>
    <mergeCell ref="AJ115:AK115"/>
    <mergeCell ref="AL115:AM115"/>
    <mergeCell ref="B26:C26"/>
    <mergeCell ref="B69:C69"/>
    <mergeCell ref="B42:C42"/>
    <mergeCell ref="B95:C95"/>
    <mergeCell ref="B111:C111"/>
    <mergeCell ref="B94:C94"/>
    <mergeCell ref="B112:C112"/>
    <mergeCell ref="B114:C114"/>
    <mergeCell ref="D95:AM95"/>
    <mergeCell ref="B93:C93"/>
    <mergeCell ref="B43:C43"/>
    <mergeCell ref="A147:AI147"/>
    <mergeCell ref="A148:AI148"/>
    <mergeCell ref="A130:AI130"/>
    <mergeCell ref="A145:AI145"/>
    <mergeCell ref="A125:AI125"/>
    <mergeCell ref="A129:AI129"/>
    <mergeCell ref="B68:C68"/>
    <mergeCell ref="AJ145:AL145"/>
    <mergeCell ref="A146:AI146"/>
    <mergeCell ref="AJ124:AK124"/>
    <mergeCell ref="AL124:AM124"/>
    <mergeCell ref="AJ119:AK119"/>
    <mergeCell ref="AL119:AM119"/>
    <mergeCell ref="AJ123:AK123"/>
    <mergeCell ref="AL123:AM123"/>
    <mergeCell ref="AJ122:AK122"/>
    <mergeCell ref="AL122:AM122"/>
    <mergeCell ref="AJ120:AK120"/>
    <mergeCell ref="AJ121:AK121"/>
    <mergeCell ref="AL120:AM120"/>
    <mergeCell ref="AL121:AM121"/>
    <mergeCell ref="AJ118:AK118"/>
  </mergeCells>
  <phoneticPr fontId="0" type="noConversion"/>
  <pageMargins left="0.27559055118110237" right="0.19685039370078741" top="0.59055118110236227" bottom="0.59055118110236227" header="0.51181102362204722" footer="0.51181102362204722"/>
  <pageSetup paperSize="8" scale="55" firstPageNumber="0" orientation="landscape" r:id="rId1"/>
  <headerFooter alignWithMargins="0">
    <oddHeader>&amp;R&amp;"Arial,Normál"&amp;12 1. számú melléklet a  ........................... alapképzési szak tantervéhez</oddHeader>
    <oddFooter>&amp;R&amp;Z&amp;F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43"/>
  <sheetViews>
    <sheetView workbookViewId="0">
      <selection sqref="A1:D1"/>
    </sheetView>
  </sheetViews>
  <sheetFormatPr defaultRowHeight="12.75" x14ac:dyDescent="0.2"/>
  <cols>
    <col min="1" max="1" width="14.83203125" style="223" customWidth="1"/>
    <col min="2" max="2" width="65" bestFit="1" customWidth="1"/>
    <col min="3" max="3" width="20.5" customWidth="1"/>
    <col min="4" max="4" width="63.83203125" bestFit="1" customWidth="1"/>
  </cols>
  <sheetData>
    <row r="1" spans="1:5" ht="15" x14ac:dyDescent="0.2">
      <c r="A1" s="426" t="s">
        <v>262</v>
      </c>
      <c r="B1" s="426"/>
      <c r="C1" s="426"/>
      <c r="D1" s="426"/>
    </row>
    <row r="2" spans="1:5" ht="18.75" thickBot="1" x14ac:dyDescent="0.25">
      <c r="A2" s="427" t="s">
        <v>251</v>
      </c>
      <c r="B2" s="428"/>
      <c r="C2" s="428"/>
      <c r="D2" s="428"/>
    </row>
    <row r="3" spans="1:5" ht="16.5" thickTop="1" x14ac:dyDescent="0.25">
      <c r="A3" s="429" t="s">
        <v>252</v>
      </c>
      <c r="B3" s="431" t="s">
        <v>253</v>
      </c>
      <c r="C3" s="433" t="s">
        <v>254</v>
      </c>
      <c r="D3" s="434"/>
      <c r="E3" s="219"/>
    </row>
    <row r="4" spans="1:5" ht="15.75" x14ac:dyDescent="0.25">
      <c r="A4" s="430"/>
      <c r="B4" s="432"/>
      <c r="C4" s="306" t="s">
        <v>252</v>
      </c>
      <c r="D4" s="307" t="s">
        <v>255</v>
      </c>
      <c r="E4" s="219"/>
    </row>
    <row r="5" spans="1:5" ht="15" x14ac:dyDescent="0.25">
      <c r="A5" s="220" t="s">
        <v>153</v>
      </c>
      <c r="B5" s="308" t="s">
        <v>256</v>
      </c>
      <c r="C5" s="216" t="s">
        <v>151</v>
      </c>
      <c r="D5" s="309" t="s">
        <v>257</v>
      </c>
      <c r="E5" s="219"/>
    </row>
    <row r="6" spans="1:5" ht="15" x14ac:dyDescent="0.25">
      <c r="A6" s="220" t="s">
        <v>156</v>
      </c>
      <c r="B6" s="308" t="s">
        <v>258</v>
      </c>
      <c r="C6" s="220" t="s">
        <v>153</v>
      </c>
      <c r="D6" s="309" t="s">
        <v>256</v>
      </c>
      <c r="E6" s="219"/>
    </row>
    <row r="7" spans="1:5" ht="30" x14ac:dyDescent="0.25">
      <c r="A7" s="310" t="s">
        <v>167</v>
      </c>
      <c r="B7" s="311" t="s">
        <v>65</v>
      </c>
      <c r="C7" s="312" t="s">
        <v>166</v>
      </c>
      <c r="D7" s="313" t="s">
        <v>53</v>
      </c>
      <c r="E7" s="219"/>
    </row>
    <row r="8" spans="1:5" ht="18" customHeight="1" x14ac:dyDescent="0.25">
      <c r="A8" s="310" t="s">
        <v>168</v>
      </c>
      <c r="B8" s="313" t="s">
        <v>91</v>
      </c>
      <c r="C8" s="314" t="s">
        <v>167</v>
      </c>
      <c r="D8" s="311" t="s">
        <v>65</v>
      </c>
      <c r="E8" s="221"/>
    </row>
    <row r="9" spans="1:5" ht="15.75" x14ac:dyDescent="0.25">
      <c r="A9" s="315" t="s">
        <v>171</v>
      </c>
      <c r="B9" s="316" t="s">
        <v>87</v>
      </c>
      <c r="C9" s="315" t="s">
        <v>170</v>
      </c>
      <c r="D9" s="316" t="s">
        <v>49</v>
      </c>
      <c r="E9" s="219"/>
    </row>
    <row r="10" spans="1:5" ht="15.75" x14ac:dyDescent="0.25">
      <c r="A10" s="317" t="s">
        <v>172</v>
      </c>
      <c r="B10" s="316" t="s">
        <v>88</v>
      </c>
      <c r="C10" s="315" t="s">
        <v>171</v>
      </c>
      <c r="D10" s="316" t="s">
        <v>87</v>
      </c>
      <c r="E10" s="219"/>
    </row>
    <row r="11" spans="1:5" ht="15.75" x14ac:dyDescent="0.25">
      <c r="A11" s="317" t="s">
        <v>169</v>
      </c>
      <c r="B11" s="316" t="s">
        <v>85</v>
      </c>
      <c r="C11" s="312" t="s">
        <v>167</v>
      </c>
      <c r="D11" s="311" t="s">
        <v>65</v>
      </c>
      <c r="E11" s="219"/>
    </row>
    <row r="12" spans="1:5" ht="15.75" x14ac:dyDescent="0.25">
      <c r="A12" s="317" t="s">
        <v>194</v>
      </c>
      <c r="B12" s="318" t="s">
        <v>107</v>
      </c>
      <c r="C12" s="312" t="s">
        <v>169</v>
      </c>
      <c r="D12" s="319" t="s">
        <v>85</v>
      </c>
      <c r="E12" s="219"/>
    </row>
    <row r="13" spans="1:5" ht="15.75" x14ac:dyDescent="0.25">
      <c r="A13" s="317" t="s">
        <v>177</v>
      </c>
      <c r="B13" s="320" t="s">
        <v>62</v>
      </c>
      <c r="C13" s="321" t="s">
        <v>175</v>
      </c>
      <c r="D13" s="322" t="s">
        <v>61</v>
      </c>
      <c r="E13" s="219"/>
    </row>
    <row r="14" spans="1:5" ht="15.75" x14ac:dyDescent="0.25">
      <c r="A14" s="317" t="s">
        <v>178</v>
      </c>
      <c r="B14" s="320" t="s">
        <v>80</v>
      </c>
      <c r="C14" s="321" t="s">
        <v>177</v>
      </c>
      <c r="D14" s="320" t="s">
        <v>62</v>
      </c>
      <c r="E14" s="219"/>
    </row>
    <row r="15" spans="1:5" ht="15.75" x14ac:dyDescent="0.25">
      <c r="A15" s="317" t="s">
        <v>185</v>
      </c>
      <c r="B15" s="320" t="s">
        <v>57</v>
      </c>
      <c r="C15" s="321" t="s">
        <v>169</v>
      </c>
      <c r="D15" s="316" t="s">
        <v>85</v>
      </c>
      <c r="E15" s="219"/>
    </row>
    <row r="16" spans="1:5" ht="15" x14ac:dyDescent="0.25">
      <c r="A16" s="317" t="s">
        <v>183</v>
      </c>
      <c r="B16" s="323" t="s">
        <v>97</v>
      </c>
      <c r="C16" s="321" t="s">
        <v>151</v>
      </c>
      <c r="D16" s="309" t="s">
        <v>259</v>
      </c>
      <c r="E16" s="219"/>
    </row>
    <row r="17" spans="1:5" ht="15" x14ac:dyDescent="0.25">
      <c r="A17" s="317" t="s">
        <v>184</v>
      </c>
      <c r="B17" s="324" t="s">
        <v>98</v>
      </c>
      <c r="C17" s="321" t="s">
        <v>151</v>
      </c>
      <c r="D17" s="309" t="s">
        <v>259</v>
      </c>
      <c r="E17" s="219"/>
    </row>
    <row r="18" spans="1:5" ht="15.75" x14ac:dyDescent="0.25">
      <c r="A18" s="317" t="s">
        <v>186</v>
      </c>
      <c r="B18" s="320" t="s">
        <v>99</v>
      </c>
      <c r="C18" s="321" t="s">
        <v>152</v>
      </c>
      <c r="D18" s="316" t="s">
        <v>55</v>
      </c>
      <c r="E18" s="219"/>
    </row>
    <row r="19" spans="1:5" ht="15.75" x14ac:dyDescent="0.25">
      <c r="A19" s="317" t="s">
        <v>187</v>
      </c>
      <c r="B19" s="320" t="s">
        <v>100</v>
      </c>
      <c r="C19" s="321" t="s">
        <v>183</v>
      </c>
      <c r="D19" s="316" t="s">
        <v>98</v>
      </c>
      <c r="E19" s="219"/>
    </row>
    <row r="20" spans="1:5" ht="15.75" x14ac:dyDescent="0.25">
      <c r="A20" s="317" t="s">
        <v>188</v>
      </c>
      <c r="B20" s="320" t="s">
        <v>58</v>
      </c>
      <c r="C20" s="321" t="s">
        <v>185</v>
      </c>
      <c r="D20" s="320" t="s">
        <v>57</v>
      </c>
      <c r="E20" s="219"/>
    </row>
    <row r="21" spans="1:5" ht="15.75" x14ac:dyDescent="0.25">
      <c r="A21" s="317" t="s">
        <v>190</v>
      </c>
      <c r="B21" s="320" t="s">
        <v>103</v>
      </c>
      <c r="C21" s="321" t="s">
        <v>186</v>
      </c>
      <c r="D21" s="320" t="s">
        <v>99</v>
      </c>
      <c r="E21" s="219"/>
    </row>
    <row r="22" spans="1:5" ht="15.75" x14ac:dyDescent="0.25">
      <c r="A22" s="317" t="s">
        <v>191</v>
      </c>
      <c r="B22" s="320" t="s">
        <v>104</v>
      </c>
      <c r="C22" s="321" t="s">
        <v>185</v>
      </c>
      <c r="D22" s="320" t="s">
        <v>57</v>
      </c>
      <c r="E22" s="219"/>
    </row>
    <row r="23" spans="1:5" ht="15.75" x14ac:dyDescent="0.25">
      <c r="A23" s="317" t="s">
        <v>192</v>
      </c>
      <c r="B23" s="325" t="s">
        <v>81</v>
      </c>
      <c r="C23" s="321" t="s">
        <v>184</v>
      </c>
      <c r="D23" s="316" t="s">
        <v>98</v>
      </c>
      <c r="E23" s="219"/>
    </row>
    <row r="24" spans="1:5" ht="15.75" x14ac:dyDescent="0.25">
      <c r="A24" s="317" t="s">
        <v>192</v>
      </c>
      <c r="B24" s="325" t="s">
        <v>81</v>
      </c>
      <c r="C24" s="321" t="s">
        <v>186</v>
      </c>
      <c r="D24" s="320" t="s">
        <v>99</v>
      </c>
      <c r="E24" s="219"/>
    </row>
    <row r="25" spans="1:5" ht="15.75" x14ac:dyDescent="0.25">
      <c r="A25" s="317" t="s">
        <v>111</v>
      </c>
      <c r="B25" s="320" t="s">
        <v>105</v>
      </c>
      <c r="C25" s="321" t="s">
        <v>110</v>
      </c>
      <c r="D25" s="320" t="s">
        <v>101</v>
      </c>
      <c r="E25" s="219"/>
    </row>
    <row r="26" spans="1:5" s="222" customFormat="1" ht="15.75" x14ac:dyDescent="0.25">
      <c r="A26" s="317" t="s">
        <v>189</v>
      </c>
      <c r="B26" s="320" t="s">
        <v>102</v>
      </c>
      <c r="C26" s="321" t="s">
        <v>179</v>
      </c>
      <c r="D26" s="320" t="s">
        <v>90</v>
      </c>
      <c r="E26" s="219"/>
    </row>
    <row r="27" spans="1:5" s="222" customFormat="1" ht="15.75" x14ac:dyDescent="0.25">
      <c r="A27" s="317" t="s">
        <v>193</v>
      </c>
      <c r="B27" s="325" t="s">
        <v>106</v>
      </c>
      <c r="C27" s="321" t="s">
        <v>189</v>
      </c>
      <c r="D27" s="320" t="s">
        <v>102</v>
      </c>
      <c r="E27" s="219"/>
    </row>
    <row r="28" spans="1:5" s="222" customFormat="1" ht="15.75" x14ac:dyDescent="0.25">
      <c r="A28" s="317" t="s">
        <v>198</v>
      </c>
      <c r="B28" s="326" t="s">
        <v>59</v>
      </c>
      <c r="C28" s="321" t="s">
        <v>186</v>
      </c>
      <c r="D28" s="320" t="s">
        <v>99</v>
      </c>
      <c r="E28" s="219"/>
    </row>
    <row r="29" spans="1:5" s="222" customFormat="1" ht="15.75" x14ac:dyDescent="0.25">
      <c r="A29" s="317" t="s">
        <v>199</v>
      </c>
      <c r="B29" s="320" t="s">
        <v>64</v>
      </c>
      <c r="C29" s="321" t="s">
        <v>198</v>
      </c>
      <c r="D29" s="326" t="s">
        <v>59</v>
      </c>
      <c r="E29" s="219"/>
    </row>
    <row r="30" spans="1:5" s="222" customFormat="1" ht="15.75" x14ac:dyDescent="0.25">
      <c r="A30" s="317" t="s">
        <v>201</v>
      </c>
      <c r="B30" s="326" t="s">
        <v>60</v>
      </c>
      <c r="C30" s="321" t="s">
        <v>198</v>
      </c>
      <c r="D30" s="326" t="s">
        <v>59</v>
      </c>
      <c r="E30" s="219"/>
    </row>
    <row r="31" spans="1:5" s="222" customFormat="1" ht="15.75" x14ac:dyDescent="0.25">
      <c r="A31" s="317" t="s">
        <v>204</v>
      </c>
      <c r="B31" s="326" t="s">
        <v>83</v>
      </c>
      <c r="C31" s="321" t="s">
        <v>201</v>
      </c>
      <c r="D31" s="326" t="s">
        <v>60</v>
      </c>
      <c r="E31" s="219"/>
    </row>
    <row r="32" spans="1:5" s="222" customFormat="1" ht="15.75" x14ac:dyDescent="0.25">
      <c r="A32" s="317" t="s">
        <v>127</v>
      </c>
      <c r="B32" s="326" t="s">
        <v>37</v>
      </c>
      <c r="C32" s="321" t="s">
        <v>126</v>
      </c>
      <c r="D32" s="326" t="s">
        <v>38</v>
      </c>
      <c r="E32" s="219"/>
    </row>
    <row r="33" spans="1:5" s="222" customFormat="1" ht="15.75" x14ac:dyDescent="0.25">
      <c r="A33" s="317" t="s">
        <v>206</v>
      </c>
      <c r="B33" s="326" t="s">
        <v>39</v>
      </c>
      <c r="C33" s="321" t="s">
        <v>127</v>
      </c>
      <c r="D33" s="326" t="s">
        <v>37</v>
      </c>
      <c r="E33" s="219"/>
    </row>
    <row r="34" spans="1:5" s="222" customFormat="1" ht="15.75" x14ac:dyDescent="0.25">
      <c r="A34" s="317" t="s">
        <v>202</v>
      </c>
      <c r="B34" s="327" t="s">
        <v>260</v>
      </c>
      <c r="C34" s="321" t="s">
        <v>199</v>
      </c>
      <c r="D34" s="320" t="s">
        <v>64</v>
      </c>
      <c r="E34" s="219"/>
    </row>
    <row r="35" spans="1:5" s="222" customFormat="1" ht="15.75" x14ac:dyDescent="0.25">
      <c r="A35" s="317" t="s">
        <v>202</v>
      </c>
      <c r="B35" s="327" t="s">
        <v>260</v>
      </c>
      <c r="C35" s="321" t="s">
        <v>202</v>
      </c>
      <c r="D35" s="326" t="s">
        <v>60</v>
      </c>
      <c r="E35" s="219"/>
    </row>
    <row r="36" spans="1:5" ht="15.75" x14ac:dyDescent="0.25">
      <c r="A36" s="317" t="s">
        <v>205</v>
      </c>
      <c r="B36" s="320" t="s">
        <v>144</v>
      </c>
      <c r="C36" s="317" t="s">
        <v>202</v>
      </c>
      <c r="D36" s="320" t="s">
        <v>260</v>
      </c>
      <c r="E36" s="219"/>
    </row>
    <row r="37" spans="1:5" ht="15.75" x14ac:dyDescent="0.25">
      <c r="A37" s="317" t="s">
        <v>208</v>
      </c>
      <c r="B37" s="326" t="s">
        <v>114</v>
      </c>
      <c r="C37" s="321" t="s">
        <v>204</v>
      </c>
      <c r="D37" s="326" t="s">
        <v>83</v>
      </c>
      <c r="E37" s="219"/>
    </row>
    <row r="38" spans="1:5" ht="15" x14ac:dyDescent="0.2">
      <c r="A38" s="328" t="s">
        <v>160</v>
      </c>
      <c r="B38" s="329" t="s">
        <v>148</v>
      </c>
      <c r="C38" s="328" t="s">
        <v>159</v>
      </c>
      <c r="D38" s="329" t="s">
        <v>147</v>
      </c>
    </row>
    <row r="39" spans="1:5" ht="15" x14ac:dyDescent="0.2">
      <c r="A39" s="328" t="s">
        <v>161</v>
      </c>
      <c r="B39" s="329" t="s">
        <v>149</v>
      </c>
      <c r="C39" s="328" t="s">
        <v>160</v>
      </c>
      <c r="D39" s="329" t="s">
        <v>148</v>
      </c>
    </row>
    <row r="40" spans="1:5" ht="15" x14ac:dyDescent="0.2">
      <c r="A40" s="328" t="s">
        <v>162</v>
      </c>
      <c r="B40" s="329" t="s">
        <v>150</v>
      </c>
      <c r="C40" s="328" t="s">
        <v>161</v>
      </c>
      <c r="D40" s="329" t="s">
        <v>149</v>
      </c>
    </row>
    <row r="41" spans="1:5" ht="30" x14ac:dyDescent="0.2">
      <c r="A41" s="310" t="s">
        <v>216</v>
      </c>
      <c r="B41" s="330" t="s">
        <v>13</v>
      </c>
      <c r="C41" s="331" t="s">
        <v>215</v>
      </c>
      <c r="D41" s="332" t="s">
        <v>12</v>
      </c>
    </row>
    <row r="42" spans="1:5" ht="15.75" thickBot="1" x14ac:dyDescent="0.25">
      <c r="A42" s="333" t="s">
        <v>217</v>
      </c>
      <c r="B42" s="334" t="s">
        <v>48</v>
      </c>
      <c r="C42" s="335" t="s">
        <v>216</v>
      </c>
      <c r="D42" s="336" t="s">
        <v>13</v>
      </c>
    </row>
    <row r="43" spans="1:5" ht="13.5" thickTop="1" x14ac:dyDescent="0.2"/>
  </sheetData>
  <mergeCells count="5">
    <mergeCell ref="A1:D1"/>
    <mergeCell ref="A2:D2"/>
    <mergeCell ref="A3:A4"/>
    <mergeCell ref="B3:B4"/>
    <mergeCell ref="C3:D3"/>
  </mergeCells>
  <pageMargins left="0.7" right="0.7" top="0.75" bottom="0.75" header="0.3" footer="0.3"/>
  <pageSetup paperSize="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Props1.xml><?xml version="1.0" encoding="utf-8"?>
<ds:datastoreItem xmlns:ds="http://schemas.openxmlformats.org/officeDocument/2006/customXml" ds:itemID="{DA730F9C-30DA-4AB7-A4AC-628F21C2B4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D4F57C-0A49-4707-A44E-E0015DAAFE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BBBA35-5EC9-49D5-9004-2E2386C22FEF}">
  <ds:schemaRefs>
    <ds:schemaRef ds:uri="http://www.w3.org/XML/1998/namespace"/>
    <ds:schemaRef ds:uri="http://schemas.microsoft.com/office/2006/documentManagement/types"/>
    <ds:schemaRef ds:uri="bb055224-0e5d-42cf-bd71-66621e80eb4b"/>
    <ds:schemaRef ds:uri="http://purl.org/dc/dcmitype/"/>
    <ds:schemaRef ds:uri="http://purl.org/dc/terms/"/>
    <ds:schemaRef ds:uri="23ed7243-56cb-49c8-85d3-809170292752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TŰZVÉDELMIMÉRNÖKI</vt:lpstr>
      <vt:lpstr>Előtanulmányi rend</vt:lpstr>
      <vt:lpstr>TŰZVÉDELMIMÉRNÖKI!Nyomtatási_terület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horvathh</dc:creator>
  <cp:lastModifiedBy>Baksai Éva</cp:lastModifiedBy>
  <cp:lastPrinted>2021-07-12T09:29:07Z</cp:lastPrinted>
  <dcterms:created xsi:type="dcterms:W3CDTF">2012-06-06T13:13:53Z</dcterms:created>
  <dcterms:modified xsi:type="dcterms:W3CDTF">2024-11-19T09:29:35Z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